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checkCompatibility="1" autoCompressPictures="0"/>
  <bookViews>
    <workbookView xWindow="29260" yWindow="-11800" windowWidth="47740" windowHeight="28340" tabRatio="500"/>
  </bookViews>
  <sheets>
    <sheet name="Station Metrics" sheetId="1" r:id="rId1"/>
    <sheet name="Notes" sheetId="2" r:id="rId2"/>
  </sheets>
  <definedNames>
    <definedName name="_xlnm.Print_Area" localSheetId="0">'Station Metrics'!$A$1:$AN$47</definedName>
  </definedNames>
  <calcPr calcId="140000" concurrentCalc="0"/>
  <fileRecoveryPr repairLoad="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76" i="1" l="1"/>
  <c r="Z76" i="1"/>
  <c r="AA76" i="1"/>
  <c r="AB76" i="1"/>
  <c r="AC76" i="1"/>
  <c r="AD76" i="1"/>
  <c r="AE76" i="1"/>
  <c r="AF76" i="1"/>
  <c r="AG76" i="1"/>
  <c r="Y77" i="1"/>
  <c r="Z77" i="1"/>
  <c r="AA77" i="1"/>
  <c r="AB77" i="1"/>
  <c r="AC77" i="1"/>
  <c r="AD77" i="1"/>
  <c r="AE77" i="1"/>
  <c r="AF77" i="1"/>
  <c r="AG77" i="1"/>
  <c r="Y78" i="1"/>
  <c r="Z78" i="1"/>
  <c r="AA78" i="1"/>
  <c r="AB78" i="1"/>
  <c r="AC78" i="1"/>
  <c r="AD78" i="1"/>
  <c r="AE78" i="1"/>
  <c r="AF78" i="1"/>
  <c r="AG78" i="1"/>
  <c r="Y79" i="1"/>
  <c r="Z79" i="1"/>
  <c r="AA79" i="1"/>
  <c r="AB79" i="1"/>
  <c r="AC79" i="1"/>
  <c r="AD79" i="1"/>
  <c r="AE79" i="1"/>
  <c r="AF79" i="1"/>
  <c r="AG7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AJ77" i="1"/>
  <c r="AJ76" i="1"/>
  <c r="AJ79" i="1"/>
  <c r="AJ78" i="1"/>
  <c r="AK77" i="1"/>
  <c r="AK76" i="1"/>
  <c r="AK79" i="1"/>
  <c r="AK78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J77" i="1"/>
  <c r="J76" i="1"/>
  <c r="J79" i="1"/>
  <c r="K77" i="1"/>
  <c r="K76" i="1"/>
  <c r="K79" i="1"/>
  <c r="L77" i="1"/>
  <c r="L76" i="1"/>
  <c r="L79" i="1"/>
  <c r="M77" i="1"/>
  <c r="M76" i="1"/>
  <c r="M79" i="1"/>
  <c r="N77" i="1"/>
  <c r="N76" i="1"/>
  <c r="N79" i="1"/>
  <c r="O77" i="1"/>
  <c r="O76" i="1"/>
  <c r="O79" i="1"/>
  <c r="P77" i="1"/>
  <c r="P76" i="1"/>
  <c r="P79" i="1"/>
  <c r="Q77" i="1"/>
  <c r="Q76" i="1"/>
  <c r="Q79" i="1"/>
  <c r="R77" i="1"/>
  <c r="R76" i="1"/>
  <c r="R79" i="1"/>
  <c r="S77" i="1"/>
  <c r="S76" i="1"/>
  <c r="S79" i="1"/>
  <c r="T77" i="1"/>
  <c r="T76" i="1"/>
  <c r="T79" i="1"/>
  <c r="U77" i="1"/>
  <c r="U76" i="1"/>
  <c r="U79" i="1"/>
  <c r="V77" i="1"/>
  <c r="V76" i="1"/>
  <c r="V79" i="1"/>
  <c r="W77" i="1"/>
  <c r="W76" i="1"/>
  <c r="W79" i="1"/>
  <c r="X77" i="1"/>
  <c r="X76" i="1"/>
  <c r="X79" i="1"/>
  <c r="AH77" i="1"/>
  <c r="AH76" i="1"/>
  <c r="AH79" i="1"/>
  <c r="AI77" i="1"/>
  <c r="AI76" i="1"/>
  <c r="AI79" i="1"/>
  <c r="AI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AH78" i="1"/>
  <c r="J78" i="1"/>
</calcChain>
</file>

<file path=xl/sharedStrings.xml><?xml version="1.0" encoding="utf-8"?>
<sst xmlns="http://schemas.openxmlformats.org/spreadsheetml/2006/main" count="195" uniqueCount="132">
  <si>
    <t>Site</t>
  </si>
  <si>
    <t>Instrument Type</t>
  </si>
  <si>
    <t>Recorded</t>
  </si>
  <si>
    <t>APG</t>
  </si>
  <si>
    <t>DPG</t>
  </si>
  <si>
    <t>HH1</t>
  </si>
  <si>
    <t>HH2</t>
  </si>
  <si>
    <t>BHZ</t>
  </si>
  <si>
    <t>BH1</t>
  </si>
  <si>
    <t>BH2</t>
  </si>
  <si>
    <t>LH1</t>
  </si>
  <si>
    <t>LH2</t>
  </si>
  <si>
    <t>LHZ</t>
  </si>
  <si>
    <t>BX1</t>
  </si>
  <si>
    <t>BX2</t>
  </si>
  <si>
    <t>BXZ</t>
  </si>
  <si>
    <t>HHZ</t>
  </si>
  <si>
    <t>raw broadband, 125 sps</t>
  </si>
  <si>
    <t>BH data with low passs filter</t>
  </si>
  <si>
    <t>HXZ</t>
  </si>
  <si>
    <t>HX1</t>
  </si>
  <si>
    <t>HX2</t>
  </si>
  <si>
    <t>0 = data expected but not in DMC</t>
  </si>
  <si>
    <t>blank = no data expected for this channel</t>
  </si>
  <si>
    <t xml:space="preserve">Total Expected </t>
  </si>
  <si>
    <t xml:space="preserve">Total Uploaded </t>
  </si>
  <si>
    <t>Pending</t>
  </si>
  <si>
    <t>BDH</t>
  </si>
  <si>
    <t>LDH</t>
  </si>
  <si>
    <t>HH data with a low pass filter</t>
  </si>
  <si>
    <t>1 = correct data in DMC</t>
  </si>
  <si>
    <t>HDH</t>
  </si>
  <si>
    <t>BXH</t>
  </si>
  <si>
    <t>Latitude (Dec.)</t>
  </si>
  <si>
    <t>Longitude (Dec.)</t>
  </si>
  <si>
    <t>Depth (m)</t>
  </si>
  <si>
    <t>Surveyed Position</t>
  </si>
  <si>
    <t>Deployed
Date</t>
  </si>
  <si>
    <t xml:space="preserve"> Recovered
Date</t>
  </si>
  <si>
    <t>raw long period, 1 sps</t>
  </si>
  <si>
    <t>BYZ</t>
  </si>
  <si>
    <t>BY2</t>
  </si>
  <si>
    <t>BY1</t>
  </si>
  <si>
    <t>BNZ</t>
  </si>
  <si>
    <t>BN1</t>
  </si>
  <si>
    <t>BN2</t>
  </si>
  <si>
    <t>raw broadband, 50 sps</t>
  </si>
  <si>
    <t xml:space="preserve">accelerometer, 50 sps </t>
  </si>
  <si>
    <t>BN data with low pass filter</t>
  </si>
  <si>
    <t xml:space="preserve">Cascadia 2014-2015 EXPERIMENT KEY </t>
  </si>
  <si>
    <t>Deployment Duration</t>
  </si>
  <si>
    <t>HXH</t>
  </si>
  <si>
    <t>FS11D</t>
  </si>
  <si>
    <t>FS12D</t>
  </si>
  <si>
    <t>FS14D</t>
  </si>
  <si>
    <t>FS15D</t>
  </si>
  <si>
    <t>FS17D</t>
  </si>
  <si>
    <t>FS43D</t>
  </si>
  <si>
    <t>FS42D</t>
  </si>
  <si>
    <t>FS45D</t>
  </si>
  <si>
    <t>M17D</t>
  </si>
  <si>
    <t>G25D</t>
  </si>
  <si>
    <t>M15D</t>
  </si>
  <si>
    <t>M14D</t>
  </si>
  <si>
    <t>J09D</t>
  </si>
  <si>
    <t>M13D</t>
  </si>
  <si>
    <t>J17D</t>
  </si>
  <si>
    <t>J25D</t>
  </si>
  <si>
    <t>G02D</t>
  </si>
  <si>
    <t>G18D</t>
  </si>
  <si>
    <t>G19D</t>
  </si>
  <si>
    <t>G26D</t>
  </si>
  <si>
    <t>G27D</t>
  </si>
  <si>
    <t>G34D</t>
  </si>
  <si>
    <t>J10D</t>
  </si>
  <si>
    <t>J18D</t>
  </si>
  <si>
    <t>J26D</t>
  </si>
  <si>
    <t>LDEO Standard</t>
  </si>
  <si>
    <t>LDEO TRM</t>
  </si>
  <si>
    <t>M12D</t>
  </si>
  <si>
    <t>FC03D</t>
  </si>
  <si>
    <t>G17D</t>
  </si>
  <si>
    <t>Flooded</t>
  </si>
  <si>
    <t>FS04D</t>
  </si>
  <si>
    <t>SIO-ABALONE</t>
  </si>
  <si>
    <t>FS08D</t>
  </si>
  <si>
    <t>FS44D</t>
  </si>
  <si>
    <t>G10D</t>
  </si>
  <si>
    <t>G11D</t>
  </si>
  <si>
    <t>SIO-LP4x4</t>
  </si>
  <si>
    <t>G33D</t>
  </si>
  <si>
    <t>G37D</t>
  </si>
  <si>
    <t>J06D</t>
  </si>
  <si>
    <t>J20D</t>
  </si>
  <si>
    <t>J23D</t>
  </si>
  <si>
    <t>M16D</t>
  </si>
  <si>
    <t>FS19D</t>
  </si>
  <si>
    <t>G30D</t>
  </si>
  <si>
    <t>G12D</t>
  </si>
  <si>
    <t>FS02D</t>
  </si>
  <si>
    <t>WHOI-Keck</t>
  </si>
  <si>
    <t>FS06D</t>
  </si>
  <si>
    <t>FS07D</t>
  </si>
  <si>
    <t>FS09D</t>
  </si>
  <si>
    <t>FS10D</t>
  </si>
  <si>
    <t>FS13D</t>
  </si>
  <si>
    <t>FS16D</t>
  </si>
  <si>
    <t>FS41D</t>
  </si>
  <si>
    <t>G01D</t>
  </si>
  <si>
    <t>G03D</t>
  </si>
  <si>
    <t>WHOI-ARRA</t>
  </si>
  <si>
    <t>G04D</t>
  </si>
  <si>
    <t>G05D</t>
  </si>
  <si>
    <t>G09D</t>
  </si>
  <si>
    <t>G13D</t>
  </si>
  <si>
    <t>G20D</t>
  </si>
  <si>
    <t>G21D</t>
  </si>
  <si>
    <t>G22D</t>
  </si>
  <si>
    <t>G29D</t>
  </si>
  <si>
    <t>G35D</t>
  </si>
  <si>
    <t>G36D</t>
  </si>
  <si>
    <t>J11D</t>
  </si>
  <si>
    <t>J19D</t>
  </si>
  <si>
    <t>J27D</t>
  </si>
  <si>
    <t>J28D</t>
  </si>
  <si>
    <t>LNZ</t>
  </si>
  <si>
    <t>LN1</t>
  </si>
  <si>
    <t>LN2</t>
  </si>
  <si>
    <t>accelerometer, 1 sps</t>
  </si>
  <si>
    <t>CF card failure</t>
  </si>
  <si>
    <t>HKO</t>
  </si>
  <si>
    <t>Updated: 7/22/16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</si>
</sst>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\-yy;@"/>
    <numFmt numFmtId="165" formatCode="0.0000"/>
    <numFmt numFmtId="166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theme="6" tint="-0.499984740745262"/>
      <name val="Cambria"/>
      <family val="1"/>
    </font>
    <font>
      <b/>
      <sz val="12"/>
      <color theme="7" tint="-0.499984740745262"/>
      <name val="Cambria"/>
      <family val="1"/>
    </font>
    <font>
      <b/>
      <sz val="12"/>
      <color theme="5" tint="-0.249977111117893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mbria"/>
      <family val="1"/>
    </font>
    <font>
      <sz val="10"/>
      <name val="Verdana"/>
      <family val="2"/>
    </font>
    <font>
      <sz val="8"/>
      <name val="Calibri"/>
      <family val="2"/>
      <scheme val="minor"/>
    </font>
    <font>
      <sz val="12"/>
      <name val="Calibri"/>
      <scheme val="minor"/>
    </font>
    <font>
      <sz val="14"/>
      <color theme="1"/>
      <name val="Calibri"/>
      <scheme val="minor"/>
    </font>
    <font>
      <b/>
      <sz val="14"/>
      <color theme="1"/>
      <name val="Cambria"/>
      <scheme val="major"/>
    </font>
    <font>
      <b/>
      <sz val="12"/>
      <color theme="3"/>
      <name val="Cambria"/>
    </font>
    <font>
      <sz val="12"/>
      <color theme="1"/>
      <name val="Cambria"/>
      <scheme val="major"/>
    </font>
    <font>
      <b/>
      <sz val="11"/>
      <color theme="3"/>
      <name val="Cambria"/>
    </font>
    <font>
      <sz val="12"/>
      <color rgb="FF000000"/>
      <name val="Cambria"/>
      <family val="1"/>
    </font>
    <font>
      <sz val="12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E6B8B7"/>
        <bgColor rgb="FF000000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294">
    <xf numFmtId="0" fontId="0" fillId="0" borderId="0"/>
    <xf numFmtId="0" fontId="2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" fillId="0" borderId="0"/>
    <xf numFmtId="0" fontId="9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2">
    <xf numFmtId="0" fontId="0" fillId="0" borderId="0" xfId="0"/>
    <xf numFmtId="0" fontId="0" fillId="7" borderId="0" xfId="0" applyFill="1"/>
    <xf numFmtId="0" fontId="0" fillId="0" borderId="0" xfId="0" applyFill="1"/>
    <xf numFmtId="0" fontId="0" fillId="0" borderId="0" xfId="0" applyAlignment="1">
      <alignment horizontal="left"/>
    </xf>
    <xf numFmtId="0" fontId="8" fillId="6" borderId="1" xfId="8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0" fillId="5" borderId="1" xfId="0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wrapText="1"/>
    </xf>
    <xf numFmtId="0" fontId="11" fillId="0" borderId="3" xfId="0" applyFont="1" applyFill="1" applyBorder="1" applyAlignment="1">
      <alignment horizontal="left"/>
    </xf>
    <xf numFmtId="0" fontId="0" fillId="0" borderId="10" xfId="0" applyBorder="1"/>
    <xf numFmtId="0" fontId="0" fillId="0" borderId="0" xfId="0" applyFill="1" applyBorder="1" applyAlignment="1">
      <alignment horizontal="left"/>
    </xf>
    <xf numFmtId="0" fontId="11" fillId="0" borderId="3" xfId="1" applyFont="1" applyFill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5" borderId="13" xfId="0" applyFill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0" fillId="0" borderId="12" xfId="0" applyBorder="1"/>
    <xf numFmtId="0" fontId="0" fillId="5" borderId="15" xfId="0" applyFill="1" applyBorder="1" applyAlignment="1">
      <alignment horizontal="center" wrapText="1"/>
    </xf>
    <xf numFmtId="0" fontId="11" fillId="0" borderId="15" xfId="0" applyFont="1" applyFill="1" applyBorder="1" applyAlignment="1">
      <alignment horizontal="left"/>
    </xf>
    <xf numFmtId="0" fontId="11" fillId="0" borderId="15" xfId="1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4" fillId="4" borderId="15" xfId="0" applyFont="1" applyFill="1" applyBorder="1" applyAlignment="1">
      <alignment horizontal="center" vertical="center" wrapText="1"/>
    </xf>
    <xf numFmtId="0" fontId="8" fillId="8" borderId="15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/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/>
    <xf numFmtId="0" fontId="13" fillId="6" borderId="17" xfId="8" applyFont="1" applyFill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6" borderId="21" xfId="8" applyFont="1" applyFill="1" applyBorder="1" applyAlignment="1">
      <alignment horizontal="center" vertical="center"/>
    </xf>
    <xf numFmtId="165" fontId="14" fillId="9" borderId="1" xfId="0" applyNumberFormat="1" applyFont="1" applyFill="1" applyBorder="1" applyAlignment="1">
      <alignment horizontal="center" vertical="center" wrapText="1"/>
    </xf>
    <xf numFmtId="166" fontId="14" fillId="9" borderId="15" xfId="0" applyNumberFormat="1" applyFont="1" applyFill="1" applyBorder="1" applyAlignment="1">
      <alignment horizontal="center" vertical="center" wrapText="1"/>
    </xf>
    <xf numFmtId="164" fontId="8" fillId="0" borderId="13" xfId="0" applyNumberFormat="1" applyFont="1" applyFill="1" applyBorder="1" applyAlignment="1">
      <alignment horizontal="center" vertical="center"/>
    </xf>
    <xf numFmtId="0" fontId="15" fillId="0" borderId="29" xfId="0" applyFont="1" applyBorder="1"/>
    <xf numFmtId="1" fontId="8" fillId="0" borderId="13" xfId="0" applyNumberFormat="1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/>
    </xf>
    <xf numFmtId="0" fontId="17" fillId="10" borderId="1" xfId="0" applyFont="1" applyFill="1" applyBorder="1" applyAlignment="1">
      <alignment horizontal="center" vertical="center"/>
    </xf>
    <xf numFmtId="0" fontId="17" fillId="11" borderId="13" xfId="0" applyFont="1" applyFill="1" applyBorder="1" applyAlignment="1">
      <alignment horizontal="center" vertical="center"/>
    </xf>
    <xf numFmtId="0" fontId="17" fillId="0" borderId="14" xfId="0" applyFont="1" applyBorder="1"/>
    <xf numFmtId="164" fontId="17" fillId="0" borderId="13" xfId="0" applyNumberFormat="1" applyFont="1" applyBorder="1" applyAlignment="1">
      <alignment horizontal="center" vertical="center"/>
    </xf>
    <xf numFmtId="1" fontId="17" fillId="0" borderId="13" xfId="0" applyNumberFormat="1" applyFont="1" applyBorder="1" applyAlignment="1">
      <alignment horizontal="center" vertical="center"/>
    </xf>
    <xf numFmtId="0" fontId="11" fillId="12" borderId="3" xfId="0" applyFont="1" applyFill="1" applyBorder="1" applyAlignment="1">
      <alignment horizontal="left"/>
    </xf>
    <xf numFmtId="0" fontId="11" fillId="12" borderId="1" xfId="0" applyFont="1" applyFill="1" applyBorder="1" applyAlignment="1">
      <alignment horizontal="left"/>
    </xf>
    <xf numFmtId="0" fontId="11" fillId="12" borderId="15" xfId="0" applyFont="1" applyFill="1" applyBorder="1" applyAlignment="1">
      <alignment horizontal="left"/>
    </xf>
    <xf numFmtId="0" fontId="11" fillId="12" borderId="13" xfId="0" applyFont="1" applyFill="1" applyBorder="1" applyAlignment="1">
      <alignment horizontal="left"/>
    </xf>
    <xf numFmtId="0" fontId="17" fillId="10" borderId="30" xfId="0" applyFont="1" applyFill="1" applyBorder="1" applyAlignment="1">
      <alignment horizontal="center" vertical="center"/>
    </xf>
    <xf numFmtId="0" fontId="17" fillId="11" borderId="28" xfId="0" applyFont="1" applyFill="1" applyBorder="1" applyAlignment="1">
      <alignment horizontal="center" vertical="center"/>
    </xf>
    <xf numFmtId="164" fontId="17" fillId="0" borderId="28" xfId="0" applyNumberFormat="1" applyFont="1" applyBorder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18" fillId="13" borderId="13" xfId="0" applyFont="1" applyFill="1" applyBorder="1" applyAlignment="1">
      <alignment horizontal="center"/>
    </xf>
    <xf numFmtId="165" fontId="17" fillId="0" borderId="1" xfId="0" applyNumberFormat="1" applyFont="1" applyBorder="1"/>
    <xf numFmtId="165" fontId="17" fillId="0" borderId="3" xfId="0" applyNumberFormat="1" applyFont="1" applyBorder="1"/>
    <xf numFmtId="165" fontId="17" fillId="0" borderId="30" xfId="0" applyNumberFormat="1" applyFont="1" applyBorder="1"/>
    <xf numFmtId="165" fontId="17" fillId="0" borderId="8" xfId="0" applyNumberFormat="1" applyFont="1" applyBorder="1"/>
    <xf numFmtId="165" fontId="15" fillId="0" borderId="1" xfId="0" applyNumberFormat="1" applyFont="1" applyBorder="1"/>
    <xf numFmtId="0" fontId="11" fillId="0" borderId="3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8" fillId="6" borderId="30" xfId="8" applyFont="1" applyFill="1" applyBorder="1" applyAlignment="1">
      <alignment horizontal="center" vertical="center"/>
    </xf>
    <xf numFmtId="0" fontId="8" fillId="8" borderId="28" xfId="0" applyFont="1" applyFill="1" applyBorder="1" applyAlignment="1">
      <alignment horizontal="center" vertical="center"/>
    </xf>
    <xf numFmtId="0" fontId="17" fillId="11" borderId="15" xfId="0" applyFont="1" applyFill="1" applyBorder="1" applyAlignment="1">
      <alignment horizontal="center" vertical="center"/>
    </xf>
    <xf numFmtId="165" fontId="15" fillId="0" borderId="30" xfId="0" applyNumberFormat="1" applyFont="1" applyBorder="1"/>
    <xf numFmtId="165" fontId="15" fillId="0" borderId="8" xfId="0" applyNumberFormat="1" applyFont="1" applyBorder="1"/>
    <xf numFmtId="0" fontId="15" fillId="0" borderId="14" xfId="0" applyFont="1" applyBorder="1"/>
    <xf numFmtId="0" fontId="17" fillId="0" borderId="29" xfId="0" applyFont="1" applyBorder="1"/>
    <xf numFmtId="164" fontId="8" fillId="0" borderId="28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5" borderId="13" xfId="0" applyFill="1" applyBorder="1" applyAlignment="1">
      <alignment horizontal="center"/>
    </xf>
    <xf numFmtId="0" fontId="11" fillId="0" borderId="13" xfId="0" applyFont="1" applyBorder="1" applyAlignment="1">
      <alignment horizontal="left"/>
    </xf>
    <xf numFmtId="2" fontId="17" fillId="0" borderId="30" xfId="0" applyNumberFormat="1" applyFont="1" applyBorder="1"/>
    <xf numFmtId="0" fontId="17" fillId="0" borderId="8" xfId="0" applyFont="1" applyBorder="1"/>
    <xf numFmtId="0" fontId="11" fillId="0" borderId="8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1" fontId="17" fillId="0" borderId="28" xfId="0" applyNumberFormat="1" applyFont="1" applyBorder="1" applyAlignment="1">
      <alignment horizontal="center" vertical="center"/>
    </xf>
    <xf numFmtId="0" fontId="15" fillId="0" borderId="15" xfId="0" applyFont="1" applyBorder="1"/>
    <xf numFmtId="164" fontId="8" fillId="0" borderId="13" xfId="0" applyNumberFormat="1" applyFont="1" applyBorder="1" applyAlignment="1">
      <alignment horizontal="center" vertical="center"/>
    </xf>
    <xf numFmtId="0" fontId="0" fillId="5" borderId="31" xfId="0" applyFill="1" applyBorder="1" applyAlignment="1">
      <alignment horizontal="center" wrapText="1"/>
    </xf>
    <xf numFmtId="0" fontId="0" fillId="0" borderId="21" xfId="0" applyFill="1" applyBorder="1" applyAlignment="1">
      <alignment horizontal="left" vertical="center"/>
    </xf>
    <xf numFmtId="0" fontId="0" fillId="0" borderId="22" xfId="0" applyFill="1" applyBorder="1" applyAlignment="1">
      <alignment horizontal="left" vertical="center"/>
    </xf>
    <xf numFmtId="0" fontId="0" fillId="0" borderId="2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7" xfId="0" applyFill="1" applyBorder="1" applyAlignment="1">
      <alignment horizontal="left" vertical="center"/>
    </xf>
    <xf numFmtId="0" fontId="0" fillId="0" borderId="18" xfId="0" applyFill="1" applyBorder="1" applyAlignment="1">
      <alignment horizontal="left" vertical="center"/>
    </xf>
    <xf numFmtId="0" fontId="0" fillId="0" borderId="23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24" xfId="0" applyFill="1" applyBorder="1" applyAlignment="1">
      <alignment horizontal="left" vertical="center"/>
    </xf>
    <xf numFmtId="0" fontId="0" fillId="5" borderId="19" xfId="0" applyFill="1" applyBorder="1" applyAlignment="1">
      <alignment horizontal="center" wrapText="1"/>
    </xf>
    <xf numFmtId="0" fontId="0" fillId="5" borderId="9" xfId="0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11" fillId="12" borderId="28" xfId="0" applyFont="1" applyFill="1" applyBorder="1" applyAlignment="1">
      <alignment horizontal="left"/>
    </xf>
    <xf numFmtId="0" fontId="13" fillId="6" borderId="16" xfId="8" applyFont="1" applyFill="1" applyBorder="1" applyAlignment="1">
      <alignment horizontal="center" vertical="center"/>
    </xf>
    <xf numFmtId="0" fontId="13" fillId="6" borderId="18" xfId="8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6" borderId="20" xfId="8" applyFont="1" applyFill="1" applyBorder="1" applyAlignment="1">
      <alignment horizontal="center" vertical="center"/>
    </xf>
    <xf numFmtId="0" fontId="13" fillId="6" borderId="22" xfId="8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wrapText="1"/>
    </xf>
    <xf numFmtId="0" fontId="0" fillId="5" borderId="13" xfId="0" applyFill="1" applyBorder="1" applyAlignment="1">
      <alignment horizontal="center" wrapText="1"/>
    </xf>
    <xf numFmtId="0" fontId="0" fillId="5" borderId="19" xfId="0" applyFill="1" applyBorder="1" applyAlignment="1">
      <alignment horizontal="center" wrapText="1"/>
    </xf>
    <xf numFmtId="0" fontId="0" fillId="5" borderId="19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4" fontId="16" fillId="9" borderId="32" xfId="0" applyNumberFormat="1" applyFont="1" applyFill="1" applyBorder="1" applyAlignment="1">
      <alignment horizontal="center" vertical="center" wrapText="1"/>
    </xf>
    <xf numFmtId="164" fontId="16" fillId="9" borderId="33" xfId="0" applyNumberFormat="1" applyFont="1" applyFill="1" applyBorder="1" applyAlignment="1">
      <alignment horizontal="center" vertical="center" wrapText="1"/>
    </xf>
    <xf numFmtId="164" fontId="16" fillId="9" borderId="34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/>
    </xf>
    <xf numFmtId="0" fontId="0" fillId="0" borderId="7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12" fillId="0" borderId="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5" fillId="5" borderId="9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4" fillId="9" borderId="32" xfId="0" applyNumberFormat="1" applyFont="1" applyFill="1" applyBorder="1" applyAlignment="1">
      <alignment horizontal="center" vertical="center" wrapText="1"/>
    </xf>
    <xf numFmtId="164" fontId="14" fillId="9" borderId="33" xfId="0" applyNumberFormat="1" applyFont="1" applyFill="1" applyBorder="1" applyAlignment="1">
      <alignment horizontal="center" vertical="center" wrapText="1"/>
    </xf>
    <xf numFmtId="164" fontId="14" fillId="9" borderId="34" xfId="0" applyNumberFormat="1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9" borderId="10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4" fillId="9" borderId="27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</cellXfs>
  <cellStyles count="294">
    <cellStyle name="Bad" xfId="1" builtinId="27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Hyperlink" xfId="2" builtinId="8" hidden="1"/>
    <cellStyle name="Hyperlink" xfId="4" builtinId="8" hidden="1"/>
    <cellStyle name="Hyperlink" xfId="6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Normal" xfId="0" builtinId="0"/>
    <cellStyle name="Normal 2" xfId="8"/>
    <cellStyle name="Normal 3" xfId="9"/>
  </cellStyles>
  <dxfs count="16"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G111"/>
  <sheetViews>
    <sheetView tabSelected="1" zoomScale="125" zoomScaleNormal="125" zoomScalePageLayoutView="125" workbookViewId="0">
      <pane xSplit="2" ySplit="9" topLeftCell="C53" activePane="bottomRight" state="frozen"/>
      <selection pane="topRight" activeCell="C1" sqref="C1"/>
      <selection pane="bottomLeft" activeCell="A10" sqref="A10"/>
      <selection pane="bottomRight" activeCell="B5" sqref="B5"/>
    </sheetView>
  </sheetViews>
  <sheetFormatPr baseColWidth="10" defaultRowHeight="15" x14ac:dyDescent="0"/>
  <cols>
    <col min="1" max="1" width="5.33203125" style="2" customWidth="1"/>
    <col min="2" max="2" width="7.1640625" bestFit="1" customWidth="1"/>
    <col min="3" max="3" width="14.33203125" style="18" customWidth="1"/>
    <col min="4" max="4" width="9" style="25" bestFit="1" customWidth="1"/>
    <col min="5" max="5" width="10.5" style="25" bestFit="1" customWidth="1"/>
    <col min="6" max="6" width="10.6640625" style="25" bestFit="1" customWidth="1"/>
    <col min="7" max="9" width="12.1640625" style="25" customWidth="1"/>
    <col min="10" max="11" width="4.6640625" style="15" bestFit="1" customWidth="1"/>
    <col min="12" max="12" width="4.6640625" style="22" bestFit="1" customWidth="1"/>
    <col min="13" max="13" width="4.83203125" style="3" customWidth="1"/>
    <col min="14" max="14" width="5" style="3" customWidth="1"/>
    <col min="15" max="15" width="5.1640625" style="22" customWidth="1"/>
    <col min="16" max="16" width="4.1640625" bestFit="1" customWidth="1"/>
    <col min="17" max="17" width="4.33203125" bestFit="1" customWidth="1"/>
    <col min="18" max="18" width="5.33203125" style="18" customWidth="1"/>
    <col min="19" max="20" width="4.33203125" bestFit="1" customWidth="1"/>
    <col min="21" max="21" width="4.33203125" style="18" bestFit="1" customWidth="1"/>
    <col min="22" max="23" width="4.33203125" customWidth="1"/>
    <col min="24" max="33" width="4.33203125" style="18" customWidth="1"/>
    <col min="34" max="34" width="5" style="18" bestFit="1" customWidth="1"/>
    <col min="35" max="37" width="4.6640625" style="18" customWidth="1"/>
    <col min="38" max="38" width="4.83203125" style="18" bestFit="1" customWidth="1"/>
    <col min="39" max="39" width="4.6640625" style="18" customWidth="1"/>
    <col min="40" max="40" width="4.5" style="18" bestFit="1" customWidth="1"/>
    <col min="42" max="42" width="12" customWidth="1"/>
  </cols>
  <sheetData>
    <row r="1" spans="1:53" ht="18">
      <c r="B1" s="116" t="s">
        <v>49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8"/>
      <c r="N1" s="25"/>
      <c r="O1" s="25"/>
      <c r="P1" s="25"/>
      <c r="Q1" s="25"/>
      <c r="R1" s="25"/>
      <c r="S1" s="25"/>
      <c r="T1" s="25"/>
      <c r="U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53">
      <c r="B2" s="113" t="s">
        <v>30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5"/>
      <c r="N2" s="26"/>
      <c r="O2" s="26"/>
      <c r="P2" s="26"/>
      <c r="Q2" s="26"/>
      <c r="R2" s="26"/>
      <c r="S2" s="26"/>
      <c r="U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</row>
    <row r="3" spans="1:53">
      <c r="B3" s="113" t="s">
        <v>22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5"/>
      <c r="N3" s="26"/>
      <c r="O3" s="26"/>
      <c r="P3" s="26"/>
      <c r="Q3" s="26"/>
      <c r="R3" s="26"/>
      <c r="S3" s="26"/>
      <c r="U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</row>
    <row r="4" spans="1:53">
      <c r="B4" s="110" t="s">
        <v>23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2"/>
      <c r="N4" s="15"/>
      <c r="O4" s="15"/>
      <c r="P4" s="15"/>
      <c r="Q4" s="15"/>
      <c r="R4" s="15"/>
      <c r="S4" s="3"/>
      <c r="U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</row>
    <row r="5" spans="1:53">
      <c r="B5" t="s">
        <v>131</v>
      </c>
      <c r="C5" s="11"/>
      <c r="D5" s="11"/>
      <c r="E5" s="11"/>
      <c r="F5" s="11"/>
      <c r="G5" s="11"/>
      <c r="H5" s="11"/>
      <c r="I5" s="11"/>
      <c r="J5" s="27"/>
      <c r="L5" s="15"/>
      <c r="O5" s="15"/>
      <c r="R5" s="25"/>
      <c r="U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</row>
    <row r="6" spans="1:53">
      <c r="C6" s="29"/>
      <c r="D6" s="29"/>
      <c r="E6" s="29"/>
      <c r="F6" s="29"/>
      <c r="G6" s="29"/>
      <c r="H6" s="29"/>
      <c r="I6" s="29"/>
      <c r="J6" s="28"/>
      <c r="L6" s="15"/>
      <c r="O6" s="15"/>
      <c r="R6" s="25"/>
      <c r="U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</row>
    <row r="7" spans="1:53" ht="15" customHeight="1">
      <c r="B7" s="122" t="s">
        <v>0</v>
      </c>
      <c r="C7" s="121" t="s">
        <v>1</v>
      </c>
      <c r="D7" s="126" t="s">
        <v>36</v>
      </c>
      <c r="E7" s="127"/>
      <c r="F7" s="128"/>
      <c r="G7" s="123" t="s">
        <v>37</v>
      </c>
      <c r="H7" s="123" t="s">
        <v>38</v>
      </c>
      <c r="I7" s="107" t="s">
        <v>50</v>
      </c>
      <c r="J7" s="119" t="s">
        <v>2</v>
      </c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20"/>
    </row>
    <row r="8" spans="1:53" ht="30" customHeight="1">
      <c r="B8" s="122"/>
      <c r="C8" s="121"/>
      <c r="D8" s="129"/>
      <c r="E8" s="130"/>
      <c r="F8" s="131"/>
      <c r="G8" s="124"/>
      <c r="H8" s="124"/>
      <c r="I8" s="108"/>
      <c r="J8" s="9" t="s">
        <v>16</v>
      </c>
      <c r="K8" s="7" t="s">
        <v>5</v>
      </c>
      <c r="L8" s="19" t="s">
        <v>6</v>
      </c>
      <c r="M8" s="9" t="s">
        <v>7</v>
      </c>
      <c r="N8" s="7" t="s">
        <v>8</v>
      </c>
      <c r="O8" s="19" t="s">
        <v>9</v>
      </c>
      <c r="P8" s="9" t="s">
        <v>12</v>
      </c>
      <c r="Q8" s="7" t="s">
        <v>10</v>
      </c>
      <c r="R8" s="19" t="s">
        <v>11</v>
      </c>
      <c r="S8" s="9" t="s">
        <v>15</v>
      </c>
      <c r="T8" s="7" t="s">
        <v>13</v>
      </c>
      <c r="U8" s="19" t="s">
        <v>14</v>
      </c>
      <c r="V8" s="9" t="s">
        <v>19</v>
      </c>
      <c r="W8" s="7" t="s">
        <v>20</v>
      </c>
      <c r="X8" s="19" t="s">
        <v>21</v>
      </c>
      <c r="Y8" s="80" t="s">
        <v>125</v>
      </c>
      <c r="Z8" s="80" t="s">
        <v>126</v>
      </c>
      <c r="AA8" s="7" t="s">
        <v>127</v>
      </c>
      <c r="AB8" s="7" t="s">
        <v>43</v>
      </c>
      <c r="AC8" s="7" t="s">
        <v>44</v>
      </c>
      <c r="AD8" s="19" t="s">
        <v>45</v>
      </c>
      <c r="AE8" s="7" t="s">
        <v>40</v>
      </c>
      <c r="AF8" s="7" t="s">
        <v>42</v>
      </c>
      <c r="AG8" s="19" t="s">
        <v>41</v>
      </c>
      <c r="AH8" s="104" t="s">
        <v>3</v>
      </c>
      <c r="AI8" s="105"/>
      <c r="AJ8" s="106"/>
      <c r="AK8" s="104" t="s">
        <v>4</v>
      </c>
      <c r="AL8" s="105"/>
      <c r="AM8" s="105"/>
      <c r="AN8" s="106"/>
    </row>
    <row r="9" spans="1:53" ht="38" customHeight="1">
      <c r="B9" s="8"/>
      <c r="C9" s="23"/>
      <c r="D9" s="33" t="s">
        <v>33</v>
      </c>
      <c r="E9" s="33" t="s">
        <v>34</v>
      </c>
      <c r="F9" s="34" t="s">
        <v>35</v>
      </c>
      <c r="G9" s="125"/>
      <c r="H9" s="125"/>
      <c r="I9" s="109"/>
      <c r="J9" s="101" t="s">
        <v>17</v>
      </c>
      <c r="K9" s="101"/>
      <c r="L9" s="102"/>
      <c r="M9" s="103" t="s">
        <v>46</v>
      </c>
      <c r="N9" s="101"/>
      <c r="O9" s="102"/>
      <c r="P9" s="103" t="s">
        <v>39</v>
      </c>
      <c r="Q9" s="101"/>
      <c r="R9" s="102"/>
      <c r="S9" s="101" t="s">
        <v>18</v>
      </c>
      <c r="T9" s="101"/>
      <c r="U9" s="102"/>
      <c r="V9" s="103" t="s">
        <v>29</v>
      </c>
      <c r="W9" s="101"/>
      <c r="X9" s="102"/>
      <c r="Y9" s="91" t="s">
        <v>128</v>
      </c>
      <c r="Z9" s="92"/>
      <c r="AA9" s="93"/>
      <c r="AB9" s="103" t="s">
        <v>47</v>
      </c>
      <c r="AC9" s="101"/>
      <c r="AD9" s="102"/>
      <c r="AE9" s="103" t="s">
        <v>48</v>
      </c>
      <c r="AF9" s="101"/>
      <c r="AG9" s="102"/>
      <c r="AH9" s="16" t="s">
        <v>31</v>
      </c>
      <c r="AI9" s="38" t="s">
        <v>51</v>
      </c>
      <c r="AJ9" s="71" t="s">
        <v>130</v>
      </c>
      <c r="AK9" s="53" t="s">
        <v>51</v>
      </c>
      <c r="AL9" s="16" t="s">
        <v>27</v>
      </c>
      <c r="AM9" s="16" t="s">
        <v>32</v>
      </c>
      <c r="AN9" s="16" t="s">
        <v>28</v>
      </c>
    </row>
    <row r="10" spans="1:53">
      <c r="A10" s="2">
        <v>1</v>
      </c>
      <c r="B10" s="4" t="s">
        <v>80</v>
      </c>
      <c r="C10" s="24" t="s">
        <v>78</v>
      </c>
      <c r="D10" s="58">
        <v>44.813299999999998</v>
      </c>
      <c r="E10" s="58">
        <v>-124.7383</v>
      </c>
      <c r="F10" s="36">
        <v>-432</v>
      </c>
      <c r="G10" s="35">
        <v>41889</v>
      </c>
      <c r="H10" s="35">
        <v>42279</v>
      </c>
      <c r="I10" s="43">
        <f t="shared" ref="I10:I37" si="0">DATEDIF(G10,H10,"d")</f>
        <v>390</v>
      </c>
      <c r="J10" s="10">
        <v>1</v>
      </c>
      <c r="K10" s="6">
        <v>1</v>
      </c>
      <c r="L10" s="20">
        <v>1</v>
      </c>
      <c r="M10" s="44"/>
      <c r="N10" s="45"/>
      <c r="O10" s="46"/>
      <c r="P10" s="44"/>
      <c r="Q10" s="45"/>
      <c r="R10" s="46"/>
      <c r="S10" s="44"/>
      <c r="T10" s="45"/>
      <c r="U10" s="46"/>
      <c r="V10" s="10">
        <v>1</v>
      </c>
      <c r="W10" s="6">
        <v>1</v>
      </c>
      <c r="X10" s="20">
        <v>1</v>
      </c>
      <c r="Y10" s="17"/>
      <c r="Z10" s="17"/>
      <c r="AA10" s="17"/>
      <c r="AB10" s="17"/>
      <c r="AC10" s="17"/>
      <c r="AD10" s="17"/>
      <c r="AE10" s="17"/>
      <c r="AF10" s="17"/>
      <c r="AG10" s="17"/>
      <c r="AH10" s="20">
        <v>1</v>
      </c>
      <c r="AI10" s="20">
        <v>1</v>
      </c>
      <c r="AJ10" s="17">
        <v>1</v>
      </c>
      <c r="AK10" s="47"/>
      <c r="AL10" s="17"/>
      <c r="AM10" s="17"/>
      <c r="AN10" s="17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1:53">
      <c r="A11" s="2">
        <v>2</v>
      </c>
      <c r="B11" s="39" t="s">
        <v>52</v>
      </c>
      <c r="C11" s="40" t="s">
        <v>78</v>
      </c>
      <c r="D11" s="54">
        <v>40.4285</v>
      </c>
      <c r="E11" s="55">
        <v>-124.5775</v>
      </c>
      <c r="F11" s="41">
        <v>-150</v>
      </c>
      <c r="G11" s="42">
        <v>41897</v>
      </c>
      <c r="H11" s="42">
        <v>42284</v>
      </c>
      <c r="I11" s="43">
        <f t="shared" si="0"/>
        <v>387</v>
      </c>
      <c r="J11" s="10">
        <v>1</v>
      </c>
      <c r="K11" s="6">
        <v>1</v>
      </c>
      <c r="L11" s="20">
        <v>1</v>
      </c>
      <c r="M11" s="44"/>
      <c r="N11" s="45"/>
      <c r="O11" s="46"/>
      <c r="P11" s="44"/>
      <c r="Q11" s="45"/>
      <c r="R11" s="46"/>
      <c r="S11" s="44"/>
      <c r="T11" s="45"/>
      <c r="U11" s="46"/>
      <c r="V11" s="10">
        <v>1</v>
      </c>
      <c r="W11" s="6">
        <v>1</v>
      </c>
      <c r="X11" s="20">
        <v>1</v>
      </c>
      <c r="Y11" s="17"/>
      <c r="Z11" s="17"/>
      <c r="AA11" s="17"/>
      <c r="AB11" s="47"/>
      <c r="AC11" s="47"/>
      <c r="AD11" s="47"/>
      <c r="AE11" s="47"/>
      <c r="AF11" s="47"/>
      <c r="AG11" s="47"/>
      <c r="AH11" s="20">
        <v>1</v>
      </c>
      <c r="AI11" s="20">
        <v>1</v>
      </c>
      <c r="AJ11" s="17">
        <v>1</v>
      </c>
      <c r="AK11" s="47"/>
      <c r="AL11" s="47"/>
      <c r="AM11" s="47"/>
      <c r="AN11" s="47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1:53">
      <c r="A12" s="2">
        <v>3</v>
      </c>
      <c r="B12" s="48" t="s">
        <v>53</v>
      </c>
      <c r="C12" s="40" t="s">
        <v>78</v>
      </c>
      <c r="D12" s="56">
        <v>40.445599999999999</v>
      </c>
      <c r="E12" s="57">
        <v>-124.51049999999999</v>
      </c>
      <c r="F12" s="41">
        <v>-55</v>
      </c>
      <c r="G12" s="50">
        <v>41897</v>
      </c>
      <c r="H12" s="50">
        <v>42283</v>
      </c>
      <c r="I12" s="43">
        <f t="shared" si="0"/>
        <v>386</v>
      </c>
      <c r="J12" s="10">
        <v>1</v>
      </c>
      <c r="K12" s="6">
        <v>1</v>
      </c>
      <c r="L12" s="20">
        <v>1</v>
      </c>
      <c r="M12" s="44"/>
      <c r="N12" s="45"/>
      <c r="O12" s="46"/>
      <c r="P12" s="44"/>
      <c r="Q12" s="45"/>
      <c r="R12" s="46"/>
      <c r="S12" s="44"/>
      <c r="T12" s="45"/>
      <c r="U12" s="46"/>
      <c r="V12" s="10">
        <v>1</v>
      </c>
      <c r="W12" s="6">
        <v>1</v>
      </c>
      <c r="X12" s="20">
        <v>1</v>
      </c>
      <c r="Y12" s="17"/>
      <c r="Z12" s="17"/>
      <c r="AA12" s="17"/>
      <c r="AB12" s="47"/>
      <c r="AC12" s="47"/>
      <c r="AD12" s="47"/>
      <c r="AE12" s="47"/>
      <c r="AF12" s="47"/>
      <c r="AG12" s="47"/>
      <c r="AH12" s="20">
        <v>1</v>
      </c>
      <c r="AI12" s="20">
        <v>1</v>
      </c>
      <c r="AJ12" s="17">
        <v>1</v>
      </c>
      <c r="AK12" s="47"/>
      <c r="AL12" s="47"/>
      <c r="AM12" s="47"/>
      <c r="AN12" s="47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1:53">
      <c r="A13" s="2">
        <v>4</v>
      </c>
      <c r="B13" s="48" t="s">
        <v>54</v>
      </c>
      <c r="C13" s="40" t="s">
        <v>78</v>
      </c>
      <c r="D13" s="56">
        <v>40.4923</v>
      </c>
      <c r="E13" s="57">
        <v>-124.6039</v>
      </c>
      <c r="F13" s="41">
        <v>-145</v>
      </c>
      <c r="G13" s="50">
        <v>41896</v>
      </c>
      <c r="H13" s="50">
        <v>42283</v>
      </c>
      <c r="I13" s="43">
        <f t="shared" si="0"/>
        <v>387</v>
      </c>
      <c r="J13" s="10">
        <v>1</v>
      </c>
      <c r="K13" s="6">
        <v>1</v>
      </c>
      <c r="L13" s="20">
        <v>1</v>
      </c>
      <c r="M13" s="44"/>
      <c r="N13" s="45"/>
      <c r="O13" s="46"/>
      <c r="P13" s="44"/>
      <c r="Q13" s="45"/>
      <c r="R13" s="46"/>
      <c r="S13" s="44"/>
      <c r="T13" s="45"/>
      <c r="U13" s="46"/>
      <c r="V13" s="10">
        <v>1</v>
      </c>
      <c r="W13" s="6">
        <v>1</v>
      </c>
      <c r="X13" s="20">
        <v>1</v>
      </c>
      <c r="Y13" s="17"/>
      <c r="Z13" s="17"/>
      <c r="AA13" s="17"/>
      <c r="AB13" s="47"/>
      <c r="AC13" s="47"/>
      <c r="AD13" s="47"/>
      <c r="AE13" s="47"/>
      <c r="AF13" s="47"/>
      <c r="AG13" s="47"/>
      <c r="AH13" s="20"/>
      <c r="AI13" s="20"/>
      <c r="AJ13" s="17">
        <v>1</v>
      </c>
      <c r="AK13" s="47"/>
      <c r="AL13" s="47"/>
      <c r="AM13" s="47"/>
      <c r="AN13" s="47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1:53">
      <c r="A14" s="2">
        <v>5</v>
      </c>
      <c r="B14" s="48" t="s">
        <v>55</v>
      </c>
      <c r="C14" s="40" t="s">
        <v>78</v>
      </c>
      <c r="D14" s="56">
        <v>40.496400000000001</v>
      </c>
      <c r="E14" s="57">
        <v>-124.5247</v>
      </c>
      <c r="F14" s="41">
        <v>-56</v>
      </c>
      <c r="G14" s="50">
        <v>41898</v>
      </c>
      <c r="H14" s="50">
        <v>42276</v>
      </c>
      <c r="I14" s="43">
        <f t="shared" si="0"/>
        <v>378</v>
      </c>
      <c r="J14" s="10">
        <v>1</v>
      </c>
      <c r="K14" s="6">
        <v>1</v>
      </c>
      <c r="L14" s="20">
        <v>1</v>
      </c>
      <c r="M14" s="44"/>
      <c r="N14" s="45"/>
      <c r="O14" s="46"/>
      <c r="P14" s="44"/>
      <c r="Q14" s="45"/>
      <c r="R14" s="46"/>
      <c r="S14" s="44"/>
      <c r="T14" s="45"/>
      <c r="U14" s="46"/>
      <c r="V14" s="10">
        <v>1</v>
      </c>
      <c r="W14" s="6">
        <v>1</v>
      </c>
      <c r="X14" s="20">
        <v>1</v>
      </c>
      <c r="Y14" s="17"/>
      <c r="Z14" s="17"/>
      <c r="AA14" s="17"/>
      <c r="AB14" s="47"/>
      <c r="AC14" s="47"/>
      <c r="AD14" s="47"/>
      <c r="AE14" s="47"/>
      <c r="AF14" s="47"/>
      <c r="AG14" s="47"/>
      <c r="AH14" s="20">
        <v>1</v>
      </c>
      <c r="AI14" s="20">
        <v>1</v>
      </c>
      <c r="AJ14" s="17">
        <v>1</v>
      </c>
      <c r="AK14" s="47"/>
      <c r="AL14" s="47"/>
      <c r="AM14" s="47"/>
      <c r="AN14" s="47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1:53">
      <c r="A15" s="2">
        <v>6</v>
      </c>
      <c r="B15" s="48" t="s">
        <v>56</v>
      </c>
      <c r="C15" s="40" t="s">
        <v>78</v>
      </c>
      <c r="D15" s="56">
        <v>40.559800000000003</v>
      </c>
      <c r="E15" s="57">
        <v>-124.59699999999999</v>
      </c>
      <c r="F15" s="41">
        <v>-145</v>
      </c>
      <c r="G15" s="50">
        <v>41896</v>
      </c>
      <c r="H15" s="50">
        <v>42283</v>
      </c>
      <c r="I15" s="43">
        <f t="shared" si="0"/>
        <v>387</v>
      </c>
      <c r="J15" s="10">
        <v>1</v>
      </c>
      <c r="K15" s="6">
        <v>1</v>
      </c>
      <c r="L15" s="20">
        <v>1</v>
      </c>
      <c r="M15" s="44"/>
      <c r="N15" s="45"/>
      <c r="O15" s="46"/>
      <c r="P15" s="44"/>
      <c r="Q15" s="45"/>
      <c r="R15" s="46"/>
      <c r="S15" s="44"/>
      <c r="T15" s="45"/>
      <c r="U15" s="46"/>
      <c r="V15" s="10">
        <v>1</v>
      </c>
      <c r="W15" s="6">
        <v>1</v>
      </c>
      <c r="X15" s="20">
        <v>1</v>
      </c>
      <c r="Y15" s="17"/>
      <c r="Z15" s="17"/>
      <c r="AA15" s="17"/>
      <c r="AB15" s="47"/>
      <c r="AC15" s="47"/>
      <c r="AD15" s="47"/>
      <c r="AE15" s="47"/>
      <c r="AF15" s="47"/>
      <c r="AG15" s="47"/>
      <c r="AH15" s="20">
        <v>1</v>
      </c>
      <c r="AI15" s="20">
        <v>1</v>
      </c>
      <c r="AJ15" s="17">
        <v>1</v>
      </c>
      <c r="AK15" s="47"/>
      <c r="AL15" s="47"/>
      <c r="AM15" s="47"/>
      <c r="AN15" s="47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1:53">
      <c r="A16" s="2">
        <v>7</v>
      </c>
      <c r="B16" s="48" t="s">
        <v>58</v>
      </c>
      <c r="C16" s="40" t="s">
        <v>78</v>
      </c>
      <c r="D16" s="56">
        <v>40.7151</v>
      </c>
      <c r="E16" s="57">
        <v>-124.4631</v>
      </c>
      <c r="F16" s="41">
        <v>-95</v>
      </c>
      <c r="G16" s="50">
        <v>41896</v>
      </c>
      <c r="H16" s="50">
        <v>42282</v>
      </c>
      <c r="I16" s="43">
        <f t="shared" si="0"/>
        <v>386</v>
      </c>
      <c r="J16" s="10">
        <v>1</v>
      </c>
      <c r="K16" s="6">
        <v>1</v>
      </c>
      <c r="L16" s="20">
        <v>1</v>
      </c>
      <c r="M16" s="44"/>
      <c r="N16" s="45"/>
      <c r="O16" s="46"/>
      <c r="P16" s="44"/>
      <c r="Q16" s="45"/>
      <c r="R16" s="46"/>
      <c r="S16" s="44"/>
      <c r="T16" s="45"/>
      <c r="U16" s="46"/>
      <c r="V16" s="10">
        <v>1</v>
      </c>
      <c r="W16" s="6">
        <v>1</v>
      </c>
      <c r="X16" s="20">
        <v>1</v>
      </c>
      <c r="Y16" s="17"/>
      <c r="Z16" s="17"/>
      <c r="AA16" s="17"/>
      <c r="AB16" s="47"/>
      <c r="AC16" s="47"/>
      <c r="AD16" s="47"/>
      <c r="AE16" s="47"/>
      <c r="AF16" s="47"/>
      <c r="AG16" s="47"/>
      <c r="AH16" s="20">
        <v>1</v>
      </c>
      <c r="AI16" s="20">
        <v>1</v>
      </c>
      <c r="AJ16" s="17">
        <v>1</v>
      </c>
      <c r="AK16" s="47"/>
      <c r="AL16" s="47"/>
      <c r="AM16" s="47"/>
      <c r="AN16" s="47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1:59">
      <c r="A17" s="2">
        <v>8</v>
      </c>
      <c r="B17" s="48" t="s">
        <v>57</v>
      </c>
      <c r="C17" s="40" t="s">
        <v>78</v>
      </c>
      <c r="D17" s="56">
        <v>40.7119</v>
      </c>
      <c r="E17" s="57">
        <v>-124.5839</v>
      </c>
      <c r="F17" s="41">
        <v>-719</v>
      </c>
      <c r="G17" s="50">
        <v>41896</v>
      </c>
      <c r="H17" s="50">
        <v>42283</v>
      </c>
      <c r="I17" s="43">
        <f t="shared" si="0"/>
        <v>387</v>
      </c>
      <c r="J17" s="10">
        <v>1</v>
      </c>
      <c r="K17" s="6">
        <v>1</v>
      </c>
      <c r="L17" s="20">
        <v>1</v>
      </c>
      <c r="M17" s="44"/>
      <c r="N17" s="45"/>
      <c r="O17" s="46"/>
      <c r="P17" s="44"/>
      <c r="Q17" s="45"/>
      <c r="R17" s="46"/>
      <c r="S17" s="44"/>
      <c r="T17" s="45"/>
      <c r="U17" s="46"/>
      <c r="V17" s="10">
        <v>1</v>
      </c>
      <c r="W17" s="6">
        <v>1</v>
      </c>
      <c r="X17" s="20">
        <v>1</v>
      </c>
      <c r="Y17" s="17"/>
      <c r="Z17" s="17"/>
      <c r="AA17" s="17"/>
      <c r="AB17" s="47"/>
      <c r="AC17" s="47"/>
      <c r="AD17" s="47"/>
      <c r="AE17" s="47"/>
      <c r="AF17" s="47"/>
      <c r="AG17" s="47"/>
      <c r="AH17" s="20">
        <v>1</v>
      </c>
      <c r="AI17" s="20">
        <v>1</v>
      </c>
      <c r="AJ17" s="17">
        <v>1</v>
      </c>
      <c r="AK17" s="47"/>
      <c r="AL17" s="47"/>
      <c r="AM17" s="47"/>
      <c r="AN17" s="47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1:59" s="52" customFormat="1">
      <c r="A18" s="51">
        <v>9</v>
      </c>
      <c r="B18" s="48" t="s">
        <v>59</v>
      </c>
      <c r="C18" s="40" t="s">
        <v>78</v>
      </c>
      <c r="D18" s="56">
        <v>40.799999999999997</v>
      </c>
      <c r="E18" s="57">
        <v>-124.52030000000001</v>
      </c>
      <c r="F18" s="41">
        <v>-477</v>
      </c>
      <c r="G18" s="50">
        <v>41895</v>
      </c>
      <c r="H18" s="50">
        <v>42283</v>
      </c>
      <c r="I18" s="43">
        <f t="shared" si="0"/>
        <v>388</v>
      </c>
      <c r="J18" s="10">
        <v>1</v>
      </c>
      <c r="K18" s="6">
        <v>1</v>
      </c>
      <c r="L18" s="20">
        <v>1</v>
      </c>
      <c r="M18" s="44"/>
      <c r="N18" s="45"/>
      <c r="O18" s="46"/>
      <c r="P18" s="44"/>
      <c r="Q18" s="45"/>
      <c r="R18" s="46"/>
      <c r="S18" s="44"/>
      <c r="T18" s="45"/>
      <c r="U18" s="46"/>
      <c r="V18" s="10">
        <v>1</v>
      </c>
      <c r="W18" s="6">
        <v>1</v>
      </c>
      <c r="X18" s="20">
        <v>1</v>
      </c>
      <c r="Y18" s="17"/>
      <c r="Z18" s="17"/>
      <c r="AA18" s="17"/>
      <c r="AB18" s="47"/>
      <c r="AC18" s="47"/>
      <c r="AD18" s="47"/>
      <c r="AE18" s="47"/>
      <c r="AF18" s="47"/>
      <c r="AG18" s="47"/>
      <c r="AH18" s="20">
        <v>1</v>
      </c>
      <c r="AI18" s="20">
        <v>1</v>
      </c>
      <c r="AJ18" s="17">
        <v>1</v>
      </c>
      <c r="AK18" s="47"/>
      <c r="AL18" s="47"/>
      <c r="AM18" s="47"/>
      <c r="AN18" s="47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</row>
    <row r="19" spans="1:59">
      <c r="A19" s="2">
        <v>10</v>
      </c>
      <c r="B19" s="48" t="s">
        <v>68</v>
      </c>
      <c r="C19" s="40" t="s">
        <v>77</v>
      </c>
      <c r="D19" s="56">
        <v>40.160299999999999</v>
      </c>
      <c r="E19" s="57">
        <v>-125.29770000000001</v>
      </c>
      <c r="F19" s="41">
        <v>-1741</v>
      </c>
      <c r="G19" s="50">
        <v>41898</v>
      </c>
      <c r="H19" s="50">
        <v>42283</v>
      </c>
      <c r="I19" s="43">
        <f t="shared" si="0"/>
        <v>385</v>
      </c>
      <c r="J19" s="10">
        <v>1</v>
      </c>
      <c r="K19" s="6">
        <v>1</v>
      </c>
      <c r="L19" s="20">
        <v>1</v>
      </c>
      <c r="M19" s="44"/>
      <c r="N19" s="45"/>
      <c r="O19" s="46"/>
      <c r="P19" s="44"/>
      <c r="Q19" s="45"/>
      <c r="R19" s="46"/>
      <c r="S19" s="44"/>
      <c r="T19" s="45"/>
      <c r="U19" s="46"/>
      <c r="V19" s="10">
        <v>1</v>
      </c>
      <c r="W19" s="6">
        <v>1</v>
      </c>
      <c r="X19" s="20">
        <v>1</v>
      </c>
      <c r="Y19" s="17"/>
      <c r="Z19" s="17"/>
      <c r="AA19" s="17"/>
      <c r="AB19" s="47"/>
      <c r="AC19" s="47"/>
      <c r="AD19" s="47"/>
      <c r="AE19" s="47"/>
      <c r="AF19" s="47"/>
      <c r="AG19" s="47"/>
      <c r="AH19" s="20">
        <v>1</v>
      </c>
      <c r="AI19" s="20">
        <v>1</v>
      </c>
      <c r="AJ19" s="17">
        <v>1</v>
      </c>
      <c r="AK19" s="47"/>
      <c r="AL19" s="47"/>
      <c r="AM19" s="47"/>
      <c r="AN19" s="47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1:59">
      <c r="A20" s="2">
        <v>11</v>
      </c>
      <c r="B20" s="48" t="s">
        <v>81</v>
      </c>
      <c r="C20" s="40" t="s">
        <v>78</v>
      </c>
      <c r="D20" s="56">
        <v>41.3996</v>
      </c>
      <c r="E20" s="57">
        <v>-124.4332</v>
      </c>
      <c r="F20" s="41">
        <v>-99</v>
      </c>
      <c r="G20" s="50">
        <v>41895</v>
      </c>
      <c r="H20" s="50">
        <v>42285</v>
      </c>
      <c r="I20" s="43">
        <f t="shared" si="0"/>
        <v>390</v>
      </c>
      <c r="J20" s="10">
        <v>1</v>
      </c>
      <c r="K20" s="6">
        <v>1</v>
      </c>
      <c r="L20" s="20">
        <v>1</v>
      </c>
      <c r="M20" s="44"/>
      <c r="N20" s="45"/>
      <c r="O20" s="46"/>
      <c r="P20" s="44"/>
      <c r="Q20" s="45"/>
      <c r="R20" s="46"/>
      <c r="S20" s="44"/>
      <c r="T20" s="45"/>
      <c r="U20" s="46"/>
      <c r="V20" s="59">
        <v>1</v>
      </c>
      <c r="W20" s="69">
        <v>1</v>
      </c>
      <c r="X20" s="60">
        <v>1</v>
      </c>
      <c r="Y20" s="17"/>
      <c r="Z20" s="17"/>
      <c r="AA20" s="17"/>
      <c r="AB20" s="47"/>
      <c r="AC20" s="47"/>
      <c r="AD20" s="47"/>
      <c r="AE20" s="47"/>
      <c r="AF20" s="47"/>
      <c r="AG20" s="47"/>
      <c r="AH20" s="60"/>
      <c r="AI20" s="60"/>
      <c r="AJ20" s="72"/>
      <c r="AK20" s="47"/>
      <c r="AL20" s="47"/>
      <c r="AM20" s="47"/>
      <c r="AN20" s="47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1:59">
      <c r="A21" s="2">
        <v>12</v>
      </c>
      <c r="B21" s="61" t="s">
        <v>69</v>
      </c>
      <c r="C21" s="40" t="s">
        <v>77</v>
      </c>
      <c r="D21" s="64">
        <v>41.304699999999997</v>
      </c>
      <c r="E21" s="65">
        <v>-125.25579999999999</v>
      </c>
      <c r="F21" s="66">
        <v>-3130</v>
      </c>
      <c r="G21" s="68">
        <v>41895</v>
      </c>
      <c r="H21" s="68">
        <v>42276</v>
      </c>
      <c r="I21" s="43">
        <f t="shared" si="0"/>
        <v>381</v>
      </c>
      <c r="J21" s="10">
        <v>1</v>
      </c>
      <c r="K21" s="6">
        <v>1</v>
      </c>
      <c r="L21" s="20">
        <v>1</v>
      </c>
      <c r="M21" s="44"/>
      <c r="N21" s="45"/>
      <c r="O21" s="46"/>
      <c r="P21" s="44"/>
      <c r="Q21" s="45"/>
      <c r="R21" s="46"/>
      <c r="S21" s="44"/>
      <c r="T21" s="45"/>
      <c r="U21" s="46"/>
      <c r="V21" s="10">
        <v>1</v>
      </c>
      <c r="W21" s="6">
        <v>1</v>
      </c>
      <c r="X21" s="20">
        <v>1</v>
      </c>
      <c r="Y21" s="17"/>
      <c r="Z21" s="17"/>
      <c r="AA21" s="17"/>
      <c r="AB21" s="47"/>
      <c r="AC21" s="47"/>
      <c r="AD21" s="47"/>
      <c r="AE21" s="47"/>
      <c r="AF21" s="47"/>
      <c r="AG21" s="47"/>
      <c r="AH21" s="20">
        <v>1</v>
      </c>
      <c r="AI21" s="20">
        <v>1</v>
      </c>
      <c r="AJ21" s="17">
        <v>1</v>
      </c>
      <c r="AK21" s="47"/>
      <c r="AL21" s="47"/>
      <c r="AM21" s="47"/>
      <c r="AN21" s="47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9">
      <c r="A22" s="2">
        <v>13</v>
      </c>
      <c r="B22" s="61" t="s">
        <v>70</v>
      </c>
      <c r="C22" s="40" t="s">
        <v>77</v>
      </c>
      <c r="D22" s="64">
        <v>41.331600000000002</v>
      </c>
      <c r="E22" s="65">
        <v>-126.0279</v>
      </c>
      <c r="F22" s="66">
        <v>-3082</v>
      </c>
      <c r="G22" s="68">
        <v>41900</v>
      </c>
      <c r="H22" s="68">
        <v>42282</v>
      </c>
      <c r="I22" s="43">
        <f t="shared" si="0"/>
        <v>382</v>
      </c>
      <c r="J22" s="10">
        <v>1</v>
      </c>
      <c r="K22" s="6">
        <v>1</v>
      </c>
      <c r="L22" s="20">
        <v>1</v>
      </c>
      <c r="M22" s="44"/>
      <c r="N22" s="45"/>
      <c r="O22" s="46"/>
      <c r="P22" s="44"/>
      <c r="Q22" s="45"/>
      <c r="R22" s="46"/>
      <c r="S22" s="44"/>
      <c r="T22" s="45"/>
      <c r="U22" s="46"/>
      <c r="V22" s="10">
        <v>1</v>
      </c>
      <c r="W22" s="6">
        <v>1</v>
      </c>
      <c r="X22" s="20">
        <v>1</v>
      </c>
      <c r="Y22" s="17"/>
      <c r="Z22" s="17"/>
      <c r="AA22" s="17"/>
      <c r="AB22" s="47"/>
      <c r="AC22" s="47"/>
      <c r="AD22" s="47"/>
      <c r="AE22" s="47"/>
      <c r="AF22" s="47"/>
      <c r="AG22" s="47"/>
      <c r="AH22" s="20"/>
      <c r="AI22" s="20"/>
      <c r="AJ22" s="17"/>
      <c r="AK22" s="47"/>
      <c r="AL22" s="47"/>
      <c r="AM22" s="47"/>
      <c r="AN22" s="47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</row>
    <row r="23" spans="1:59">
      <c r="A23" s="2">
        <v>14</v>
      </c>
      <c r="B23" s="48" t="s">
        <v>61</v>
      </c>
      <c r="C23" s="40" t="s">
        <v>78</v>
      </c>
      <c r="D23" s="56">
        <v>41.981099999999998</v>
      </c>
      <c r="E23" s="57">
        <v>-124.72669999999999</v>
      </c>
      <c r="F23" s="41">
        <v>-688</v>
      </c>
      <c r="G23" s="50">
        <v>41894</v>
      </c>
      <c r="H23" s="50">
        <v>42281</v>
      </c>
      <c r="I23" s="43">
        <f t="shared" si="0"/>
        <v>387</v>
      </c>
      <c r="J23" s="10">
        <v>1</v>
      </c>
      <c r="K23" s="6">
        <v>1</v>
      </c>
      <c r="L23" s="20">
        <v>1</v>
      </c>
      <c r="M23" s="44"/>
      <c r="N23" s="45"/>
      <c r="O23" s="46"/>
      <c r="P23" s="44"/>
      <c r="Q23" s="45"/>
      <c r="R23" s="46"/>
      <c r="S23" s="44"/>
      <c r="T23" s="45"/>
      <c r="U23" s="46"/>
      <c r="V23" s="10">
        <v>1</v>
      </c>
      <c r="W23" s="6">
        <v>1</v>
      </c>
      <c r="X23" s="20">
        <v>1</v>
      </c>
      <c r="Y23" s="17"/>
      <c r="Z23" s="17"/>
      <c r="AA23" s="17"/>
      <c r="AB23" s="47"/>
      <c r="AC23" s="47"/>
      <c r="AD23" s="47"/>
      <c r="AE23" s="47"/>
      <c r="AF23" s="47"/>
      <c r="AG23" s="47"/>
      <c r="AH23" s="20">
        <v>1</v>
      </c>
      <c r="AI23" s="20">
        <v>1</v>
      </c>
      <c r="AJ23" s="17">
        <v>1</v>
      </c>
      <c r="AK23" s="47"/>
      <c r="AL23" s="47"/>
      <c r="AM23" s="47"/>
      <c r="AN23" s="47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</row>
    <row r="24" spans="1:59">
      <c r="A24" s="2">
        <v>15</v>
      </c>
      <c r="B24" s="61" t="s">
        <v>71</v>
      </c>
      <c r="C24" s="40" t="s">
        <v>77</v>
      </c>
      <c r="D24" s="64">
        <v>41.983800000000002</v>
      </c>
      <c r="E24" s="65">
        <v>-125.3083</v>
      </c>
      <c r="F24" s="66">
        <v>-3104</v>
      </c>
      <c r="G24" s="68">
        <v>41901</v>
      </c>
      <c r="H24" s="68">
        <v>42270</v>
      </c>
      <c r="I24" s="43">
        <f t="shared" si="0"/>
        <v>369</v>
      </c>
      <c r="J24" s="10">
        <v>1</v>
      </c>
      <c r="K24" s="6">
        <v>1</v>
      </c>
      <c r="L24" s="20">
        <v>1</v>
      </c>
      <c r="M24" s="44"/>
      <c r="N24" s="45"/>
      <c r="O24" s="46"/>
      <c r="P24" s="44"/>
      <c r="Q24" s="45"/>
      <c r="R24" s="46"/>
      <c r="S24" s="44"/>
      <c r="T24" s="45"/>
      <c r="U24" s="46"/>
      <c r="V24" s="10">
        <v>1</v>
      </c>
      <c r="W24" s="6">
        <v>1</v>
      </c>
      <c r="X24" s="20">
        <v>1</v>
      </c>
      <c r="Y24" s="17"/>
      <c r="Z24" s="17"/>
      <c r="AA24" s="17"/>
      <c r="AB24" s="47"/>
      <c r="AC24" s="47"/>
      <c r="AD24" s="47"/>
      <c r="AE24" s="47"/>
      <c r="AF24" s="47"/>
      <c r="AG24" s="47"/>
      <c r="AH24" s="20">
        <v>1</v>
      </c>
      <c r="AI24" s="20">
        <v>1</v>
      </c>
      <c r="AJ24" s="17">
        <v>1</v>
      </c>
      <c r="AK24" s="47"/>
      <c r="AL24" s="47"/>
      <c r="AM24" s="47"/>
      <c r="AN24" s="47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</row>
    <row r="25" spans="1:59">
      <c r="A25" s="2">
        <v>16</v>
      </c>
      <c r="B25" s="61" t="s">
        <v>72</v>
      </c>
      <c r="C25" s="40" t="s">
        <v>77</v>
      </c>
      <c r="D25" s="64">
        <v>42.001300000000001</v>
      </c>
      <c r="E25" s="65">
        <v>-125.9817</v>
      </c>
      <c r="F25" s="66">
        <v>-2939</v>
      </c>
      <c r="G25" s="68">
        <v>41901</v>
      </c>
      <c r="H25" s="68">
        <v>42270</v>
      </c>
      <c r="I25" s="43">
        <f t="shared" si="0"/>
        <v>369</v>
      </c>
      <c r="J25" s="10">
        <v>1</v>
      </c>
      <c r="K25" s="6">
        <v>1</v>
      </c>
      <c r="L25" s="20">
        <v>1</v>
      </c>
      <c r="M25" s="44"/>
      <c r="N25" s="45"/>
      <c r="O25" s="46"/>
      <c r="P25" s="44"/>
      <c r="Q25" s="45"/>
      <c r="R25" s="46"/>
      <c r="S25" s="44"/>
      <c r="T25" s="45"/>
      <c r="U25" s="46"/>
      <c r="V25" s="10">
        <v>1</v>
      </c>
      <c r="W25" s="6">
        <v>1</v>
      </c>
      <c r="X25" s="20">
        <v>1</v>
      </c>
      <c r="Y25" s="17"/>
      <c r="Z25" s="17"/>
      <c r="AA25" s="17"/>
      <c r="AB25" s="47"/>
      <c r="AC25" s="47"/>
      <c r="AD25" s="47"/>
      <c r="AE25" s="47"/>
      <c r="AF25" s="47"/>
      <c r="AG25" s="47"/>
      <c r="AH25" s="20">
        <v>1</v>
      </c>
      <c r="AI25" s="20">
        <v>1</v>
      </c>
      <c r="AJ25" s="17">
        <v>1</v>
      </c>
      <c r="AK25" s="47"/>
      <c r="AL25" s="47"/>
      <c r="AM25" s="47"/>
      <c r="AN25" s="47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</row>
    <row r="26" spans="1:59">
      <c r="A26" s="2">
        <v>17</v>
      </c>
      <c r="B26" s="61" t="s">
        <v>73</v>
      </c>
      <c r="C26" s="40" t="s">
        <v>77</v>
      </c>
      <c r="D26" s="64">
        <v>42.572299999999998</v>
      </c>
      <c r="E26" s="65">
        <v>-125.4486</v>
      </c>
      <c r="F26" s="66">
        <v>-3089</v>
      </c>
      <c r="G26" s="68">
        <v>41892</v>
      </c>
      <c r="H26" s="68">
        <v>42278</v>
      </c>
      <c r="I26" s="43">
        <f t="shared" si="0"/>
        <v>386</v>
      </c>
      <c r="J26" s="10">
        <v>1</v>
      </c>
      <c r="K26" s="6">
        <v>1</v>
      </c>
      <c r="L26" s="20">
        <v>1</v>
      </c>
      <c r="M26" s="44"/>
      <c r="N26" s="45"/>
      <c r="O26" s="46"/>
      <c r="P26" s="44"/>
      <c r="Q26" s="45"/>
      <c r="R26" s="46"/>
      <c r="S26" s="44"/>
      <c r="T26" s="45"/>
      <c r="U26" s="46"/>
      <c r="V26" s="10">
        <v>1</v>
      </c>
      <c r="W26" s="6">
        <v>1</v>
      </c>
      <c r="X26" s="20">
        <v>1</v>
      </c>
      <c r="Y26" s="17"/>
      <c r="Z26" s="17"/>
      <c r="AA26" s="17"/>
      <c r="AB26" s="47"/>
      <c r="AC26" s="47"/>
      <c r="AD26" s="47"/>
      <c r="AE26" s="47"/>
      <c r="AF26" s="47"/>
      <c r="AG26" s="47"/>
      <c r="AH26" s="20">
        <v>1</v>
      </c>
      <c r="AI26" s="20">
        <v>1</v>
      </c>
      <c r="AJ26" s="17">
        <v>1</v>
      </c>
      <c r="AK26" s="47"/>
      <c r="AL26" s="47"/>
      <c r="AM26" s="47"/>
      <c r="AN26" s="47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</row>
    <row r="27" spans="1:59">
      <c r="A27" s="2">
        <v>18</v>
      </c>
      <c r="B27" s="48" t="s">
        <v>64</v>
      </c>
      <c r="C27" s="49" t="s">
        <v>78</v>
      </c>
      <c r="D27" s="56">
        <v>43.151400000000002</v>
      </c>
      <c r="E27" s="57">
        <v>-124.72709999999999</v>
      </c>
      <c r="F27" s="41">
        <v>-252</v>
      </c>
      <c r="G27" s="50">
        <v>41892</v>
      </c>
      <c r="H27" s="50">
        <v>42289</v>
      </c>
      <c r="I27" s="43">
        <f t="shared" si="0"/>
        <v>397</v>
      </c>
      <c r="J27" s="10">
        <v>1</v>
      </c>
      <c r="K27" s="6">
        <v>1</v>
      </c>
      <c r="L27" s="20">
        <v>1</v>
      </c>
      <c r="M27" s="44"/>
      <c r="N27" s="45"/>
      <c r="O27" s="46"/>
      <c r="P27" s="44"/>
      <c r="Q27" s="45"/>
      <c r="R27" s="46"/>
      <c r="S27" s="44"/>
      <c r="T27" s="45"/>
      <c r="U27" s="46"/>
      <c r="V27" s="10">
        <v>1</v>
      </c>
      <c r="W27" s="6">
        <v>1</v>
      </c>
      <c r="X27" s="20">
        <v>1</v>
      </c>
      <c r="Y27" s="17"/>
      <c r="Z27" s="17"/>
      <c r="AA27" s="17"/>
      <c r="AB27" s="47"/>
      <c r="AC27" s="47"/>
      <c r="AD27" s="47"/>
      <c r="AE27" s="47"/>
      <c r="AF27" s="47"/>
      <c r="AG27" s="47"/>
      <c r="AH27" s="20">
        <v>1</v>
      </c>
      <c r="AI27" s="20">
        <v>1</v>
      </c>
      <c r="AJ27" s="17">
        <v>1</v>
      </c>
      <c r="AK27" s="47"/>
      <c r="AL27" s="47"/>
      <c r="AM27" s="47"/>
      <c r="AN27" s="47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</row>
    <row r="28" spans="1:59">
      <c r="A28" s="2">
        <v>19</v>
      </c>
      <c r="B28" s="4" t="s">
        <v>74</v>
      </c>
      <c r="C28" s="49" t="s">
        <v>77</v>
      </c>
      <c r="D28" s="58">
        <v>43.348500000000001</v>
      </c>
      <c r="E28" s="58">
        <v>-125.54510000000001</v>
      </c>
      <c r="F28" s="36">
        <v>-3085</v>
      </c>
      <c r="G28" s="35">
        <v>41891</v>
      </c>
      <c r="H28" s="35">
        <v>42280</v>
      </c>
      <c r="I28" s="43">
        <f t="shared" si="0"/>
        <v>389</v>
      </c>
      <c r="J28" s="10">
        <v>1</v>
      </c>
      <c r="K28" s="6">
        <v>1</v>
      </c>
      <c r="L28" s="20">
        <v>1</v>
      </c>
      <c r="M28" s="44"/>
      <c r="N28" s="45"/>
      <c r="O28" s="46"/>
      <c r="P28" s="44"/>
      <c r="Q28" s="45"/>
      <c r="R28" s="46"/>
      <c r="S28" s="44"/>
      <c r="T28" s="45"/>
      <c r="U28" s="46"/>
      <c r="V28" s="10">
        <v>1</v>
      </c>
      <c r="W28" s="6">
        <v>1</v>
      </c>
      <c r="X28" s="20">
        <v>1</v>
      </c>
      <c r="Y28" s="17"/>
      <c r="Z28" s="17"/>
      <c r="AA28" s="17"/>
      <c r="AB28" s="17"/>
      <c r="AC28" s="47"/>
      <c r="AD28" s="17"/>
      <c r="AE28" s="17"/>
      <c r="AF28" s="17"/>
      <c r="AG28" s="17"/>
      <c r="AH28" s="20">
        <v>1</v>
      </c>
      <c r="AI28" s="20">
        <v>1</v>
      </c>
      <c r="AJ28" s="17">
        <v>1</v>
      </c>
      <c r="AK28" s="47"/>
      <c r="AL28" s="47"/>
      <c r="AM28" s="47"/>
      <c r="AN28" s="47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</row>
    <row r="29" spans="1:59">
      <c r="A29" s="2">
        <v>20</v>
      </c>
      <c r="B29" s="39" t="s">
        <v>66</v>
      </c>
      <c r="C29" s="49" t="s">
        <v>78</v>
      </c>
      <c r="D29" s="54">
        <v>43.787300000000002</v>
      </c>
      <c r="E29" s="54">
        <v>-124.6134</v>
      </c>
      <c r="F29" s="67">
        <v>-285</v>
      </c>
      <c r="G29" s="42">
        <v>41891</v>
      </c>
      <c r="H29" s="42">
        <v>42280</v>
      </c>
      <c r="I29" s="43">
        <f t="shared" si="0"/>
        <v>389</v>
      </c>
      <c r="J29" s="10">
        <v>1</v>
      </c>
      <c r="K29" s="6">
        <v>1</v>
      </c>
      <c r="L29" s="20">
        <v>1</v>
      </c>
      <c r="M29" s="44"/>
      <c r="N29" s="45"/>
      <c r="O29" s="46"/>
      <c r="P29" s="44"/>
      <c r="Q29" s="45"/>
      <c r="R29" s="46"/>
      <c r="S29" s="44"/>
      <c r="T29" s="45"/>
      <c r="U29" s="46"/>
      <c r="V29" s="10">
        <v>1</v>
      </c>
      <c r="W29" s="6">
        <v>1</v>
      </c>
      <c r="X29" s="20">
        <v>1</v>
      </c>
      <c r="Y29" s="17"/>
      <c r="Z29" s="17"/>
      <c r="AA29" s="17"/>
      <c r="AB29" s="47"/>
      <c r="AC29" s="47"/>
      <c r="AD29" s="47"/>
      <c r="AE29" s="47"/>
      <c r="AF29" s="47"/>
      <c r="AG29" s="47"/>
      <c r="AH29" s="20">
        <v>1</v>
      </c>
      <c r="AI29" s="20">
        <v>1</v>
      </c>
      <c r="AJ29" s="17">
        <v>1</v>
      </c>
      <c r="AK29" s="47"/>
      <c r="AL29" s="47"/>
      <c r="AM29" s="47"/>
      <c r="AN29" s="47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</row>
    <row r="30" spans="1:59">
      <c r="A30" s="2">
        <v>21</v>
      </c>
      <c r="B30" s="4" t="s">
        <v>75</v>
      </c>
      <c r="C30" s="49" t="s">
        <v>77</v>
      </c>
      <c r="D30" s="58">
        <v>43.977200000000003</v>
      </c>
      <c r="E30" s="58">
        <v>-125.48139999999999</v>
      </c>
      <c r="F30" s="36">
        <v>-3050</v>
      </c>
      <c r="G30" s="35">
        <v>41890</v>
      </c>
      <c r="H30" s="35">
        <v>42287</v>
      </c>
      <c r="I30" s="43">
        <f t="shared" si="0"/>
        <v>397</v>
      </c>
      <c r="J30" s="10">
        <v>1</v>
      </c>
      <c r="K30" s="6">
        <v>1</v>
      </c>
      <c r="L30" s="20">
        <v>1</v>
      </c>
      <c r="M30" s="44"/>
      <c r="N30" s="45"/>
      <c r="O30" s="46"/>
      <c r="P30" s="44"/>
      <c r="Q30" s="45"/>
      <c r="R30" s="46"/>
      <c r="S30" s="44"/>
      <c r="T30" s="45"/>
      <c r="U30" s="46"/>
      <c r="V30" s="10">
        <v>1</v>
      </c>
      <c r="W30" s="6">
        <v>1</v>
      </c>
      <c r="X30" s="20">
        <v>1</v>
      </c>
      <c r="Y30" s="17"/>
      <c r="Z30" s="17"/>
      <c r="AA30" s="17"/>
      <c r="AB30" s="17"/>
      <c r="AC30" s="17"/>
      <c r="AD30" s="17"/>
      <c r="AE30" s="17"/>
      <c r="AF30" s="17"/>
      <c r="AG30" s="17"/>
      <c r="AH30" s="20">
        <v>1</v>
      </c>
      <c r="AI30" s="20">
        <v>1</v>
      </c>
      <c r="AJ30" s="17">
        <v>1</v>
      </c>
      <c r="AK30" s="47"/>
      <c r="AL30" s="47"/>
      <c r="AM30" s="47"/>
      <c r="AN30" s="47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</row>
    <row r="31" spans="1:59">
      <c r="A31" s="2">
        <v>22</v>
      </c>
      <c r="B31" s="39" t="s">
        <v>67</v>
      </c>
      <c r="C31" s="49" t="s">
        <v>78</v>
      </c>
      <c r="D31" s="54">
        <v>44.456699999999998</v>
      </c>
      <c r="E31" s="54">
        <v>-124.631</v>
      </c>
      <c r="F31" s="67">
        <v>-136</v>
      </c>
      <c r="G31" s="42">
        <v>41903</v>
      </c>
      <c r="H31" s="42">
        <v>42278</v>
      </c>
      <c r="I31" s="43">
        <f t="shared" si="0"/>
        <v>375</v>
      </c>
      <c r="J31" s="10">
        <v>1</v>
      </c>
      <c r="K31" s="6">
        <v>1</v>
      </c>
      <c r="L31" s="20">
        <v>1</v>
      </c>
      <c r="M31" s="44"/>
      <c r="N31" s="45"/>
      <c r="O31" s="46"/>
      <c r="P31" s="44"/>
      <c r="Q31" s="45"/>
      <c r="R31" s="46"/>
      <c r="S31" s="44"/>
      <c r="T31" s="45"/>
      <c r="U31" s="46"/>
      <c r="V31" s="10">
        <v>1</v>
      </c>
      <c r="W31" s="6">
        <v>1</v>
      </c>
      <c r="X31" s="20">
        <v>1</v>
      </c>
      <c r="Y31" s="17"/>
      <c r="Z31" s="17"/>
      <c r="AA31" s="17"/>
      <c r="AB31" s="47"/>
      <c r="AC31" s="47"/>
      <c r="AD31" s="47"/>
      <c r="AE31" s="47"/>
      <c r="AF31" s="47"/>
      <c r="AG31" s="47"/>
      <c r="AH31" s="20">
        <v>1</v>
      </c>
      <c r="AI31" s="20">
        <v>1</v>
      </c>
      <c r="AJ31" s="17">
        <v>1</v>
      </c>
      <c r="AK31" s="47"/>
      <c r="AL31" s="47"/>
      <c r="AM31" s="47"/>
      <c r="AN31" s="47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</row>
    <row r="32" spans="1:59" s="52" customFormat="1">
      <c r="A32" s="51">
        <v>23</v>
      </c>
      <c r="B32" s="4" t="s">
        <v>76</v>
      </c>
      <c r="C32" s="49" t="s">
        <v>77</v>
      </c>
      <c r="D32" s="58">
        <v>44.657699999999998</v>
      </c>
      <c r="E32" s="58">
        <v>-125.467</v>
      </c>
      <c r="F32" s="36">
        <v>-2880</v>
      </c>
      <c r="G32" s="35">
        <v>41890</v>
      </c>
      <c r="H32" s="35">
        <v>42287</v>
      </c>
      <c r="I32" s="43">
        <f t="shared" si="0"/>
        <v>397</v>
      </c>
      <c r="J32" s="10">
        <v>1</v>
      </c>
      <c r="K32" s="6">
        <v>1</v>
      </c>
      <c r="L32" s="20">
        <v>1</v>
      </c>
      <c r="M32" s="44"/>
      <c r="N32" s="45"/>
      <c r="O32" s="46"/>
      <c r="P32" s="44"/>
      <c r="Q32" s="45"/>
      <c r="R32" s="46"/>
      <c r="S32" s="44"/>
      <c r="T32" s="45"/>
      <c r="U32" s="46"/>
      <c r="V32" s="10">
        <v>1</v>
      </c>
      <c r="W32" s="6">
        <v>1</v>
      </c>
      <c r="X32" s="20">
        <v>1</v>
      </c>
      <c r="Y32" s="17"/>
      <c r="Z32" s="17"/>
      <c r="AA32" s="17"/>
      <c r="AB32" s="17"/>
      <c r="AC32" s="17"/>
      <c r="AD32" s="17"/>
      <c r="AE32" s="17"/>
      <c r="AF32" s="17"/>
      <c r="AG32" s="17"/>
      <c r="AH32" s="20"/>
      <c r="AI32" s="20"/>
      <c r="AJ32" s="17"/>
      <c r="AK32" s="47"/>
      <c r="AL32" s="17"/>
      <c r="AM32" s="17"/>
      <c r="AN32" s="17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</row>
    <row r="33" spans="1:59">
      <c r="A33" s="2">
        <v>24</v>
      </c>
      <c r="B33" s="39" t="s">
        <v>65</v>
      </c>
      <c r="C33" s="49" t="s">
        <v>78</v>
      </c>
      <c r="D33" s="54">
        <v>43.597299999999997</v>
      </c>
      <c r="E33" s="54">
        <v>-125.0446</v>
      </c>
      <c r="F33" s="67">
        <v>-990</v>
      </c>
      <c r="G33" s="42">
        <v>41891</v>
      </c>
      <c r="H33" s="42">
        <v>42280</v>
      </c>
      <c r="I33" s="43">
        <f t="shared" si="0"/>
        <v>389</v>
      </c>
      <c r="J33" s="10">
        <v>1</v>
      </c>
      <c r="K33" s="6">
        <v>1</v>
      </c>
      <c r="L33" s="20">
        <v>1</v>
      </c>
      <c r="M33" s="44"/>
      <c r="N33" s="45"/>
      <c r="O33" s="46"/>
      <c r="P33" s="44"/>
      <c r="Q33" s="45"/>
      <c r="R33" s="46"/>
      <c r="S33" s="44"/>
      <c r="T33" s="45"/>
      <c r="U33" s="46"/>
      <c r="V33" s="10">
        <v>1</v>
      </c>
      <c r="W33" s="6">
        <v>1</v>
      </c>
      <c r="X33" s="20">
        <v>1</v>
      </c>
      <c r="Y33" s="17"/>
      <c r="Z33" s="17"/>
      <c r="AA33" s="17"/>
      <c r="AB33" s="47"/>
      <c r="AC33" s="47"/>
      <c r="AD33" s="47"/>
      <c r="AE33" s="47"/>
      <c r="AF33" s="47"/>
      <c r="AG33" s="47"/>
      <c r="AH33" s="20">
        <v>1</v>
      </c>
      <c r="AI33" s="20">
        <v>1</v>
      </c>
      <c r="AJ33" s="17">
        <v>1</v>
      </c>
      <c r="AK33" s="47"/>
      <c r="AL33" s="47"/>
      <c r="AM33" s="47"/>
      <c r="AN33" s="47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</row>
    <row r="34" spans="1:59">
      <c r="A34" s="2">
        <v>25</v>
      </c>
      <c r="B34" s="39" t="s">
        <v>63</v>
      </c>
      <c r="C34" s="49" t="s">
        <v>78</v>
      </c>
      <c r="D34" s="54">
        <v>42.913600000000002</v>
      </c>
      <c r="E34" s="54">
        <v>-124.97790000000001</v>
      </c>
      <c r="F34" s="67">
        <v>-997</v>
      </c>
      <c r="G34" s="42">
        <v>41892</v>
      </c>
      <c r="H34" s="42">
        <v>42286</v>
      </c>
      <c r="I34" s="43">
        <f t="shared" si="0"/>
        <v>394</v>
      </c>
      <c r="J34" s="10">
        <v>1</v>
      </c>
      <c r="K34" s="6">
        <v>1</v>
      </c>
      <c r="L34" s="20">
        <v>1</v>
      </c>
      <c r="M34" s="44"/>
      <c r="N34" s="45"/>
      <c r="O34" s="46"/>
      <c r="P34" s="44"/>
      <c r="Q34" s="45"/>
      <c r="R34" s="46"/>
      <c r="S34" s="44"/>
      <c r="T34" s="45"/>
      <c r="U34" s="46"/>
      <c r="V34" s="10">
        <v>1</v>
      </c>
      <c r="W34" s="6">
        <v>1</v>
      </c>
      <c r="X34" s="20">
        <v>1</v>
      </c>
      <c r="Y34" s="17"/>
      <c r="Z34" s="17"/>
      <c r="AA34" s="17"/>
      <c r="AB34" s="47"/>
      <c r="AC34" s="47"/>
      <c r="AD34" s="47"/>
      <c r="AE34" s="47"/>
      <c r="AF34" s="47"/>
      <c r="AG34" s="47"/>
      <c r="AH34" s="20">
        <v>1</v>
      </c>
      <c r="AI34" s="20">
        <v>1</v>
      </c>
      <c r="AJ34" s="17">
        <v>1</v>
      </c>
      <c r="AK34" s="47"/>
      <c r="AL34" s="47"/>
      <c r="AM34" s="47"/>
      <c r="AN34" s="47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</row>
    <row r="35" spans="1:59">
      <c r="A35" s="2">
        <v>26</v>
      </c>
      <c r="B35" s="39" t="s">
        <v>62</v>
      </c>
      <c r="C35" s="63" t="s">
        <v>78</v>
      </c>
      <c r="D35" s="54">
        <v>42.210700000000003</v>
      </c>
      <c r="E35" s="54">
        <v>-124.9074</v>
      </c>
      <c r="F35" s="67">
        <v>-933</v>
      </c>
      <c r="G35" s="42">
        <v>41893</v>
      </c>
      <c r="H35" s="42">
        <v>42285</v>
      </c>
      <c r="I35" s="43">
        <f t="shared" si="0"/>
        <v>392</v>
      </c>
      <c r="J35" s="10">
        <v>1</v>
      </c>
      <c r="K35" s="6">
        <v>1</v>
      </c>
      <c r="L35" s="20">
        <v>1</v>
      </c>
      <c r="M35" s="44"/>
      <c r="N35" s="45"/>
      <c r="O35" s="46"/>
      <c r="P35" s="44"/>
      <c r="Q35" s="45"/>
      <c r="R35" s="46"/>
      <c r="S35" s="44"/>
      <c r="T35" s="45"/>
      <c r="U35" s="46"/>
      <c r="V35" s="10">
        <v>1</v>
      </c>
      <c r="W35" s="6">
        <v>1</v>
      </c>
      <c r="X35" s="20">
        <v>1</v>
      </c>
      <c r="Y35" s="17"/>
      <c r="Z35" s="17"/>
      <c r="AA35" s="17"/>
      <c r="AB35" s="47"/>
      <c r="AC35" s="47"/>
      <c r="AD35" s="47"/>
      <c r="AE35" s="47"/>
      <c r="AF35" s="47"/>
      <c r="AG35" s="47"/>
      <c r="AH35" s="20">
        <v>1</v>
      </c>
      <c r="AI35" s="20">
        <v>1</v>
      </c>
      <c r="AJ35" s="17">
        <v>1</v>
      </c>
      <c r="AK35" s="47"/>
      <c r="AL35" s="47"/>
      <c r="AM35" s="47"/>
      <c r="AN35" s="47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</row>
    <row r="36" spans="1:59">
      <c r="A36" s="2">
        <v>27</v>
      </c>
      <c r="B36" s="39" t="s">
        <v>60</v>
      </c>
      <c r="C36" s="40" t="s">
        <v>78</v>
      </c>
      <c r="D36" s="54">
        <v>41.036999999999999</v>
      </c>
      <c r="E36" s="55">
        <v>-124.6298</v>
      </c>
      <c r="F36" s="41">
        <v>-749</v>
      </c>
      <c r="G36" s="42">
        <v>41894</v>
      </c>
      <c r="H36" s="42">
        <v>42285</v>
      </c>
      <c r="I36" s="43">
        <f t="shared" si="0"/>
        <v>391</v>
      </c>
      <c r="J36" s="10">
        <v>1</v>
      </c>
      <c r="K36" s="6">
        <v>1</v>
      </c>
      <c r="L36" s="20">
        <v>1</v>
      </c>
      <c r="M36" s="44"/>
      <c r="N36" s="44"/>
      <c r="O36" s="47"/>
      <c r="P36" s="44"/>
      <c r="Q36" s="44"/>
      <c r="R36" s="47"/>
      <c r="S36" s="44"/>
      <c r="T36" s="44"/>
      <c r="U36" s="47"/>
      <c r="V36" s="10">
        <v>1</v>
      </c>
      <c r="W36" s="10">
        <v>1</v>
      </c>
      <c r="X36" s="17">
        <v>1</v>
      </c>
      <c r="Y36" s="17"/>
      <c r="Z36" s="17"/>
      <c r="AA36" s="17"/>
      <c r="AB36" s="47"/>
      <c r="AC36" s="47"/>
      <c r="AD36" s="47"/>
      <c r="AE36" s="47"/>
      <c r="AF36" s="47"/>
      <c r="AG36" s="47"/>
      <c r="AH36" s="20">
        <v>1</v>
      </c>
      <c r="AI36" s="20">
        <v>1</v>
      </c>
      <c r="AJ36" s="17">
        <v>1</v>
      </c>
      <c r="AK36" s="47"/>
      <c r="AL36" s="47"/>
      <c r="AM36" s="47"/>
      <c r="AN36" s="47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</row>
    <row r="37" spans="1:59">
      <c r="A37" s="2">
        <v>28</v>
      </c>
      <c r="B37" s="4" t="s">
        <v>79</v>
      </c>
      <c r="C37" s="62" t="s">
        <v>78</v>
      </c>
      <c r="D37" s="58" t="s">
        <v>82</v>
      </c>
      <c r="E37" s="58"/>
      <c r="F37" s="36"/>
      <c r="G37" s="35"/>
      <c r="H37" s="35"/>
      <c r="I37" s="43">
        <f t="shared" si="0"/>
        <v>0</v>
      </c>
      <c r="J37" s="10"/>
      <c r="K37" s="6"/>
      <c r="L37" s="20"/>
      <c r="M37" s="44"/>
      <c r="N37" s="45"/>
      <c r="O37" s="46"/>
      <c r="P37" s="44"/>
      <c r="Q37" s="45"/>
      <c r="R37" s="46"/>
      <c r="S37" s="44"/>
      <c r="T37" s="45"/>
      <c r="U37" s="46"/>
      <c r="V37" s="10"/>
      <c r="W37" s="6"/>
      <c r="X37" s="20"/>
      <c r="Y37" s="17"/>
      <c r="Z37" s="17"/>
      <c r="AA37" s="17"/>
      <c r="AB37" s="17"/>
      <c r="AC37" s="17"/>
      <c r="AD37" s="17"/>
      <c r="AE37" s="17"/>
      <c r="AF37" s="17"/>
      <c r="AG37" s="17"/>
      <c r="AH37" s="20"/>
      <c r="AI37" s="20"/>
      <c r="AJ37" s="17"/>
      <c r="AK37" s="47"/>
      <c r="AL37" s="17"/>
      <c r="AM37" s="17"/>
      <c r="AN37" s="17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</row>
    <row r="38" spans="1:59">
      <c r="A38" s="2">
        <v>29</v>
      </c>
      <c r="B38" s="39" t="s">
        <v>83</v>
      </c>
      <c r="C38" s="40" t="s">
        <v>84</v>
      </c>
      <c r="D38" s="54">
        <v>40.25</v>
      </c>
      <c r="E38" s="55">
        <v>-124.5052</v>
      </c>
      <c r="F38" s="41">
        <v>-155</v>
      </c>
      <c r="G38" s="42">
        <v>41863</v>
      </c>
      <c r="H38" s="42">
        <v>42262</v>
      </c>
      <c r="I38" s="43">
        <f>DATEDIF(G38,H38,"d")</f>
        <v>399</v>
      </c>
      <c r="J38" s="44"/>
      <c r="K38" s="45"/>
      <c r="L38" s="46"/>
      <c r="M38" s="59">
        <v>1</v>
      </c>
      <c r="N38" s="59">
        <v>1</v>
      </c>
      <c r="O38" s="72">
        <v>1</v>
      </c>
      <c r="P38" s="44"/>
      <c r="Q38" s="45"/>
      <c r="R38" s="46"/>
      <c r="S38" s="59">
        <v>1</v>
      </c>
      <c r="T38" s="59">
        <v>1</v>
      </c>
      <c r="U38" s="72">
        <v>1</v>
      </c>
      <c r="V38" s="44"/>
      <c r="W38" s="45"/>
      <c r="X38" s="46"/>
      <c r="Y38" s="17"/>
      <c r="Z38" s="17"/>
      <c r="AA38" s="1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72">
        <v>1</v>
      </c>
      <c r="AM38" s="72">
        <v>1</v>
      </c>
      <c r="AN38" s="47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</row>
    <row r="39" spans="1:59">
      <c r="A39" s="2">
        <v>30</v>
      </c>
      <c r="B39" s="48" t="s">
        <v>85</v>
      </c>
      <c r="C39" s="49" t="s">
        <v>84</v>
      </c>
      <c r="D39" s="56">
        <v>40.33</v>
      </c>
      <c r="E39" s="57">
        <v>-124.4653</v>
      </c>
      <c r="F39" s="41">
        <v>-132</v>
      </c>
      <c r="G39" s="50">
        <v>41863</v>
      </c>
      <c r="H39" s="50">
        <v>42262</v>
      </c>
      <c r="I39" s="43">
        <f t="shared" ref="I39:I48" si="1">DATEDIF(G39,H39,"d")</f>
        <v>399</v>
      </c>
      <c r="J39" s="44"/>
      <c r="K39" s="45"/>
      <c r="L39" s="46"/>
      <c r="M39" s="75">
        <v>1</v>
      </c>
      <c r="N39" s="75">
        <v>1</v>
      </c>
      <c r="O39" s="76">
        <v>1</v>
      </c>
      <c r="P39" s="44"/>
      <c r="Q39" s="45"/>
      <c r="R39" s="46"/>
      <c r="S39" s="75">
        <v>1</v>
      </c>
      <c r="T39" s="75">
        <v>1</v>
      </c>
      <c r="U39" s="76">
        <v>1</v>
      </c>
      <c r="V39" s="44"/>
      <c r="W39" s="45"/>
      <c r="X39" s="46"/>
      <c r="Y39" s="17"/>
      <c r="Z39" s="17"/>
      <c r="AA39" s="1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76">
        <v>1</v>
      </c>
      <c r="AM39" s="76">
        <v>1</v>
      </c>
      <c r="AN39" s="47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</row>
    <row r="40" spans="1:59">
      <c r="A40" s="2">
        <v>31</v>
      </c>
      <c r="B40" s="48" t="s">
        <v>86</v>
      </c>
      <c r="C40" s="49" t="s">
        <v>84</v>
      </c>
      <c r="D40" s="56">
        <v>40.76</v>
      </c>
      <c r="E40" s="57">
        <v>-124.7028</v>
      </c>
      <c r="F40" s="41">
        <v>-837</v>
      </c>
      <c r="G40" s="50">
        <v>41863</v>
      </c>
      <c r="H40" s="50">
        <v>42262</v>
      </c>
      <c r="I40" s="43">
        <f t="shared" si="1"/>
        <v>399</v>
      </c>
      <c r="J40" s="44"/>
      <c r="K40" s="45"/>
      <c r="L40" s="46"/>
      <c r="M40" s="75">
        <v>1</v>
      </c>
      <c r="N40" s="75">
        <v>1</v>
      </c>
      <c r="O40" s="76">
        <v>1</v>
      </c>
      <c r="P40" s="44"/>
      <c r="Q40" s="45"/>
      <c r="R40" s="46"/>
      <c r="S40" s="75">
        <v>1</v>
      </c>
      <c r="T40" s="75">
        <v>1</v>
      </c>
      <c r="U40" s="76">
        <v>1</v>
      </c>
      <c r="V40" s="44"/>
      <c r="W40" s="45"/>
      <c r="X40" s="46"/>
      <c r="Y40" s="17"/>
      <c r="Z40" s="17"/>
      <c r="AA40" s="1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76">
        <v>1</v>
      </c>
      <c r="AM40" s="76">
        <v>1</v>
      </c>
      <c r="AN40" s="47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</row>
    <row r="41" spans="1:59">
      <c r="A41" s="2">
        <v>32</v>
      </c>
      <c r="B41" s="48" t="s">
        <v>87</v>
      </c>
      <c r="C41" s="49" t="s">
        <v>84</v>
      </c>
      <c r="D41" s="56">
        <v>40.79</v>
      </c>
      <c r="E41" s="57">
        <v>-125.5544</v>
      </c>
      <c r="F41" s="41">
        <v>-3015</v>
      </c>
      <c r="G41" s="50">
        <v>41862</v>
      </c>
      <c r="H41" s="50">
        <v>42262</v>
      </c>
      <c r="I41" s="43">
        <f t="shared" si="1"/>
        <v>400</v>
      </c>
      <c r="J41" s="44"/>
      <c r="K41" s="45"/>
      <c r="L41" s="46"/>
      <c r="M41" s="75">
        <v>1</v>
      </c>
      <c r="N41" s="75">
        <v>1</v>
      </c>
      <c r="O41" s="76">
        <v>1</v>
      </c>
      <c r="P41" s="44"/>
      <c r="Q41" s="45"/>
      <c r="R41" s="46"/>
      <c r="S41" s="75">
        <v>1</v>
      </c>
      <c r="T41" s="75">
        <v>1</v>
      </c>
      <c r="U41" s="76">
        <v>1</v>
      </c>
      <c r="V41" s="44"/>
      <c r="W41" s="45"/>
      <c r="X41" s="46"/>
      <c r="Y41" s="17"/>
      <c r="Z41" s="17"/>
      <c r="AA41" s="1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76">
        <v>1</v>
      </c>
      <c r="AM41" s="76">
        <v>1</v>
      </c>
      <c r="AN41" s="47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</row>
    <row r="42" spans="1:59">
      <c r="A42" s="2">
        <v>33</v>
      </c>
      <c r="B42" s="48" t="s">
        <v>88</v>
      </c>
      <c r="C42" s="49" t="s">
        <v>89</v>
      </c>
      <c r="D42" s="56">
        <v>40.78</v>
      </c>
      <c r="E42" s="57">
        <v>-126.4683</v>
      </c>
      <c r="F42" s="41">
        <v>-3145</v>
      </c>
      <c r="G42" s="50">
        <v>41853</v>
      </c>
      <c r="H42" s="50">
        <v>42261</v>
      </c>
      <c r="I42" s="43">
        <f t="shared" si="1"/>
        <v>408</v>
      </c>
      <c r="J42" s="75">
        <v>1</v>
      </c>
      <c r="K42" s="75">
        <v>1</v>
      </c>
      <c r="L42" s="76">
        <v>1</v>
      </c>
      <c r="M42" s="44"/>
      <c r="N42" s="45"/>
      <c r="O42" s="46"/>
      <c r="P42" s="44"/>
      <c r="Q42" s="45"/>
      <c r="R42" s="46"/>
      <c r="S42" s="46"/>
      <c r="T42" s="46"/>
      <c r="U42" s="46"/>
      <c r="V42" s="75">
        <v>1</v>
      </c>
      <c r="W42" s="75">
        <v>1</v>
      </c>
      <c r="X42" s="76">
        <v>1</v>
      </c>
      <c r="Y42" s="17"/>
      <c r="Z42" s="17"/>
      <c r="AA42" s="17"/>
      <c r="AB42" s="47"/>
      <c r="AC42" s="47"/>
      <c r="AD42" s="47"/>
      <c r="AE42" s="47"/>
      <c r="AF42" s="47"/>
      <c r="AG42" s="47"/>
      <c r="AH42" s="76">
        <v>1</v>
      </c>
      <c r="AI42" s="47"/>
      <c r="AJ42" s="94"/>
      <c r="AK42" s="76">
        <v>1</v>
      </c>
      <c r="AL42" s="47"/>
      <c r="AM42" s="47"/>
      <c r="AN42" s="47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</row>
    <row r="43" spans="1:59">
      <c r="A43" s="2">
        <v>34</v>
      </c>
      <c r="B43" s="48" t="s">
        <v>90</v>
      </c>
      <c r="C43" s="49" t="s">
        <v>84</v>
      </c>
      <c r="D43" s="56">
        <v>42.67</v>
      </c>
      <c r="E43" s="57">
        <v>-124.80200000000001</v>
      </c>
      <c r="F43" s="41">
        <v>-686</v>
      </c>
      <c r="G43" s="50">
        <v>41863</v>
      </c>
      <c r="H43" s="50">
        <v>42264</v>
      </c>
      <c r="I43" s="43">
        <f t="shared" si="1"/>
        <v>401</v>
      </c>
      <c r="J43" s="44"/>
      <c r="K43" s="45"/>
      <c r="L43" s="46"/>
      <c r="M43" s="75">
        <v>1</v>
      </c>
      <c r="N43" s="75">
        <v>1</v>
      </c>
      <c r="O43" s="76">
        <v>1</v>
      </c>
      <c r="P43" s="44"/>
      <c r="Q43" s="45"/>
      <c r="R43" s="46"/>
      <c r="S43" s="75">
        <v>1</v>
      </c>
      <c r="T43" s="75">
        <v>1</v>
      </c>
      <c r="U43" s="76">
        <v>1</v>
      </c>
      <c r="V43" s="44"/>
      <c r="W43" s="45"/>
      <c r="X43" s="46"/>
      <c r="Y43" s="17"/>
      <c r="Z43" s="17"/>
      <c r="AA43" s="1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76">
        <v>1</v>
      </c>
      <c r="AM43" s="76">
        <v>1</v>
      </c>
      <c r="AN43" s="47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</row>
    <row r="44" spans="1:59">
      <c r="A44" s="2">
        <v>35</v>
      </c>
      <c r="B44" s="48" t="s">
        <v>91</v>
      </c>
      <c r="C44" s="49" t="s">
        <v>84</v>
      </c>
      <c r="D44" s="56">
        <v>42.63</v>
      </c>
      <c r="E44" s="57">
        <v>-127.3009</v>
      </c>
      <c r="F44" s="41">
        <v>-2805</v>
      </c>
      <c r="G44" s="50">
        <v>41850</v>
      </c>
      <c r="H44" s="50">
        <v>42259</v>
      </c>
      <c r="I44" s="43">
        <f t="shared" si="1"/>
        <v>409</v>
      </c>
      <c r="J44" s="44"/>
      <c r="K44" s="45"/>
      <c r="L44" s="46"/>
      <c r="M44" s="75">
        <v>1</v>
      </c>
      <c r="N44" s="75">
        <v>1</v>
      </c>
      <c r="O44" s="76">
        <v>1</v>
      </c>
      <c r="P44" s="44"/>
      <c r="Q44" s="45"/>
      <c r="R44" s="46"/>
      <c r="S44" s="75">
        <v>1</v>
      </c>
      <c r="T44" s="75">
        <v>1</v>
      </c>
      <c r="U44" s="76">
        <v>1</v>
      </c>
      <c r="V44" s="44"/>
      <c r="W44" s="45"/>
      <c r="X44" s="46"/>
      <c r="Y44" s="17"/>
      <c r="Z44" s="17"/>
      <c r="AA44" s="1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76">
        <v>1</v>
      </c>
      <c r="AM44" s="76">
        <v>1</v>
      </c>
      <c r="AN44" s="47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</row>
    <row r="45" spans="1:59" s="1" customFormat="1">
      <c r="A45" s="2">
        <v>36</v>
      </c>
      <c r="B45" s="48" t="s">
        <v>92</v>
      </c>
      <c r="C45" s="49" t="s">
        <v>89</v>
      </c>
      <c r="D45" s="56">
        <v>43.25</v>
      </c>
      <c r="E45" s="57">
        <v>-128.80410000000001</v>
      </c>
      <c r="F45" s="41">
        <v>-3245</v>
      </c>
      <c r="G45" s="50">
        <v>41848</v>
      </c>
      <c r="H45" s="50">
        <v>42258</v>
      </c>
      <c r="I45" s="43">
        <f t="shared" si="1"/>
        <v>410</v>
      </c>
      <c r="J45" s="75">
        <v>1</v>
      </c>
      <c r="K45" s="75">
        <v>1</v>
      </c>
      <c r="L45" s="76">
        <v>1</v>
      </c>
      <c r="M45" s="44"/>
      <c r="N45" s="45"/>
      <c r="O45" s="46"/>
      <c r="P45" s="44"/>
      <c r="Q45" s="45"/>
      <c r="R45" s="46"/>
      <c r="S45" s="46"/>
      <c r="T45" s="46"/>
      <c r="U45" s="46"/>
      <c r="V45" s="75">
        <v>1</v>
      </c>
      <c r="W45" s="75">
        <v>1</v>
      </c>
      <c r="X45" s="76">
        <v>1</v>
      </c>
      <c r="Y45" s="17"/>
      <c r="Z45" s="17"/>
      <c r="AA45" s="17"/>
      <c r="AB45" s="47"/>
      <c r="AC45" s="47"/>
      <c r="AD45" s="47"/>
      <c r="AE45" s="47"/>
      <c r="AF45" s="47"/>
      <c r="AG45" s="47"/>
      <c r="AH45" s="76">
        <v>1</v>
      </c>
      <c r="AI45" s="47"/>
      <c r="AJ45" s="94"/>
      <c r="AK45" s="76">
        <v>1</v>
      </c>
      <c r="AL45" s="47"/>
      <c r="AM45" s="47"/>
      <c r="AN45" s="47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</row>
    <row r="46" spans="1:59">
      <c r="A46" s="2">
        <v>37</v>
      </c>
      <c r="B46" s="48" t="s">
        <v>93</v>
      </c>
      <c r="C46" s="49" t="s">
        <v>84</v>
      </c>
      <c r="D46" s="56">
        <v>44.36</v>
      </c>
      <c r="E46" s="57">
        <v>-127.10850000000001</v>
      </c>
      <c r="F46" s="41">
        <v>-2936</v>
      </c>
      <c r="G46" s="50">
        <v>41845</v>
      </c>
      <c r="H46" s="50">
        <v>42256</v>
      </c>
      <c r="I46" s="43">
        <f t="shared" si="1"/>
        <v>411</v>
      </c>
      <c r="J46" s="44"/>
      <c r="K46" s="45"/>
      <c r="L46" s="46"/>
      <c r="M46" s="75">
        <v>1</v>
      </c>
      <c r="N46" s="75">
        <v>1</v>
      </c>
      <c r="O46" s="76">
        <v>1</v>
      </c>
      <c r="P46" s="44"/>
      <c r="Q46" s="45"/>
      <c r="R46" s="46"/>
      <c r="S46" s="75">
        <v>1</v>
      </c>
      <c r="T46" s="75">
        <v>1</v>
      </c>
      <c r="U46" s="76">
        <v>1</v>
      </c>
      <c r="V46" s="44"/>
      <c r="W46" s="45"/>
      <c r="X46" s="46"/>
      <c r="Y46" s="17"/>
      <c r="Z46" s="17"/>
      <c r="AA46" s="1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76">
        <v>1</v>
      </c>
      <c r="AM46" s="76">
        <v>1</v>
      </c>
      <c r="AN46" s="47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</row>
    <row r="47" spans="1:59">
      <c r="A47" s="2">
        <v>38</v>
      </c>
      <c r="B47" s="48" t="s">
        <v>94</v>
      </c>
      <c r="C47" s="49" t="s">
        <v>89</v>
      </c>
      <c r="D47" s="56">
        <v>44.83</v>
      </c>
      <c r="E47" s="57">
        <v>-129.68049999999999</v>
      </c>
      <c r="F47" s="41">
        <v>-2687</v>
      </c>
      <c r="G47" s="50">
        <v>41846</v>
      </c>
      <c r="H47" s="50">
        <v>42257</v>
      </c>
      <c r="I47" s="43">
        <f t="shared" si="1"/>
        <v>411</v>
      </c>
      <c r="J47" s="75">
        <v>1</v>
      </c>
      <c r="K47" s="75">
        <v>1</v>
      </c>
      <c r="L47" s="76">
        <v>1</v>
      </c>
      <c r="M47" s="44"/>
      <c r="N47" s="45"/>
      <c r="O47" s="46"/>
      <c r="P47" s="44"/>
      <c r="Q47" s="45"/>
      <c r="R47" s="46"/>
      <c r="S47" s="46"/>
      <c r="T47" s="46"/>
      <c r="U47" s="46"/>
      <c r="V47" s="75">
        <v>1</v>
      </c>
      <c r="W47" s="75">
        <v>1</v>
      </c>
      <c r="X47" s="76">
        <v>1</v>
      </c>
      <c r="Y47" s="17"/>
      <c r="Z47" s="17"/>
      <c r="AA47" s="17"/>
      <c r="AB47" s="47"/>
      <c r="AC47" s="47"/>
      <c r="AD47" s="47"/>
      <c r="AE47" s="47"/>
      <c r="AF47" s="47"/>
      <c r="AG47" s="47"/>
      <c r="AH47" s="76">
        <v>1</v>
      </c>
      <c r="AI47" s="47"/>
      <c r="AJ47" s="94"/>
      <c r="AK47" s="76">
        <v>1</v>
      </c>
      <c r="AL47" s="47"/>
      <c r="AM47" s="47"/>
      <c r="AN47" s="47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</row>
    <row r="48" spans="1:59" s="1" customFormat="1">
      <c r="A48" s="2">
        <v>39</v>
      </c>
      <c r="B48" s="48" t="s">
        <v>95</v>
      </c>
      <c r="C48" s="49" t="s">
        <v>84</v>
      </c>
      <c r="D48" s="56">
        <v>41.66</v>
      </c>
      <c r="E48" s="57">
        <v>-124.80710000000001</v>
      </c>
      <c r="F48" s="41">
        <v>-882</v>
      </c>
      <c r="G48" s="50">
        <v>41863</v>
      </c>
      <c r="H48" s="50">
        <v>42264</v>
      </c>
      <c r="I48" s="43">
        <f t="shared" si="1"/>
        <v>401</v>
      </c>
      <c r="J48" s="44"/>
      <c r="K48" s="45"/>
      <c r="L48" s="46"/>
      <c r="M48" s="75">
        <v>1</v>
      </c>
      <c r="N48" s="75">
        <v>1</v>
      </c>
      <c r="O48" s="76">
        <v>1</v>
      </c>
      <c r="P48" s="44"/>
      <c r="Q48" s="45"/>
      <c r="R48" s="46"/>
      <c r="S48" s="75">
        <v>1</v>
      </c>
      <c r="T48" s="75">
        <v>1</v>
      </c>
      <c r="U48" s="76">
        <v>1</v>
      </c>
      <c r="V48" s="44"/>
      <c r="W48" s="45"/>
      <c r="X48" s="46"/>
      <c r="Y48" s="17"/>
      <c r="Z48" s="17"/>
      <c r="AA48" s="1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76">
        <v>1</v>
      </c>
      <c r="AM48" s="76">
        <v>1</v>
      </c>
      <c r="AN48" s="47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</row>
    <row r="49" spans="1:59">
      <c r="A49" s="2">
        <v>40</v>
      </c>
      <c r="B49" s="48" t="s">
        <v>96</v>
      </c>
      <c r="C49" s="49" t="s">
        <v>84</v>
      </c>
      <c r="D49" s="73" t="s">
        <v>129</v>
      </c>
      <c r="E49" s="74"/>
      <c r="F49" s="41"/>
      <c r="G49" s="50"/>
      <c r="H49" s="50"/>
      <c r="I49" s="77">
        <v>0</v>
      </c>
      <c r="J49" s="44"/>
      <c r="K49" s="45"/>
      <c r="L49" s="46"/>
      <c r="M49" s="44"/>
      <c r="N49" s="45"/>
      <c r="O49" s="46"/>
      <c r="P49" s="44"/>
      <c r="Q49" s="45"/>
      <c r="R49" s="46"/>
      <c r="S49" s="44"/>
      <c r="T49" s="45"/>
      <c r="U49" s="46"/>
      <c r="V49" s="44"/>
      <c r="W49" s="45"/>
      <c r="X49" s="46"/>
      <c r="Y49" s="17"/>
      <c r="Z49" s="17"/>
      <c r="AA49" s="1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</row>
    <row r="50" spans="1:59" s="1" customFormat="1">
      <c r="A50" s="2">
        <v>41</v>
      </c>
      <c r="B50" s="48" t="s">
        <v>97</v>
      </c>
      <c r="C50" s="49" t="s">
        <v>89</v>
      </c>
      <c r="D50" s="73" t="s">
        <v>129</v>
      </c>
      <c r="E50" s="74"/>
      <c r="F50" s="41"/>
      <c r="G50" s="50"/>
      <c r="H50" s="50"/>
      <c r="I50" s="77">
        <v>0</v>
      </c>
      <c r="J50" s="44"/>
      <c r="K50" s="45"/>
      <c r="L50" s="46"/>
      <c r="M50" s="44"/>
      <c r="N50" s="45"/>
      <c r="O50" s="46"/>
      <c r="P50" s="44"/>
      <c r="Q50" s="45"/>
      <c r="R50" s="46"/>
      <c r="S50" s="44"/>
      <c r="T50" s="45"/>
      <c r="U50" s="46"/>
      <c r="V50" s="44"/>
      <c r="W50" s="45"/>
      <c r="X50" s="46"/>
      <c r="Y50" s="17"/>
      <c r="Z50" s="17"/>
      <c r="AA50" s="1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</row>
    <row r="51" spans="1:59">
      <c r="A51" s="2">
        <v>42</v>
      </c>
      <c r="B51" s="48" t="s">
        <v>98</v>
      </c>
      <c r="C51" s="49" t="s">
        <v>89</v>
      </c>
      <c r="D51" s="73" t="s">
        <v>129</v>
      </c>
      <c r="E51" s="74"/>
      <c r="F51" s="41"/>
      <c r="G51" s="50"/>
      <c r="H51" s="50"/>
      <c r="I51" s="77">
        <v>0</v>
      </c>
      <c r="J51" s="44"/>
      <c r="K51" s="45"/>
      <c r="L51" s="46"/>
      <c r="M51" s="44"/>
      <c r="N51" s="45"/>
      <c r="O51" s="46"/>
      <c r="P51" s="44"/>
      <c r="Q51" s="45"/>
      <c r="R51" s="46"/>
      <c r="S51" s="44"/>
      <c r="T51" s="45"/>
      <c r="U51" s="46"/>
      <c r="V51" s="44"/>
      <c r="W51" s="45"/>
      <c r="X51" s="46"/>
      <c r="Y51" s="17"/>
      <c r="Z51" s="17"/>
      <c r="AA51" s="1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</row>
    <row r="52" spans="1:59">
      <c r="A52" s="2">
        <v>43</v>
      </c>
      <c r="B52" s="4" t="s">
        <v>99</v>
      </c>
      <c r="C52" s="24" t="s">
        <v>100</v>
      </c>
      <c r="D52" s="58">
        <v>40.326000000000001</v>
      </c>
      <c r="E52" s="58">
        <v>-124.8002</v>
      </c>
      <c r="F52" s="78">
        <v>-947.9</v>
      </c>
      <c r="G52" s="79">
        <v>41836</v>
      </c>
      <c r="H52" s="35">
        <v>42244</v>
      </c>
      <c r="I52" s="37">
        <f>DATEDIF(G52,H52,"d")</f>
        <v>408</v>
      </c>
      <c r="J52" s="13"/>
      <c r="K52" s="5"/>
      <c r="L52" s="21"/>
      <c r="M52" s="13">
        <v>1</v>
      </c>
      <c r="N52" s="5">
        <v>1</v>
      </c>
      <c r="O52" s="21">
        <v>1</v>
      </c>
      <c r="P52" s="10">
        <v>1</v>
      </c>
      <c r="Q52" s="6">
        <v>1</v>
      </c>
      <c r="R52" s="20">
        <v>1</v>
      </c>
      <c r="S52" s="10">
        <v>1</v>
      </c>
      <c r="T52" s="6">
        <v>1</v>
      </c>
      <c r="U52" s="20">
        <v>1</v>
      </c>
      <c r="V52" s="10"/>
      <c r="W52" s="6"/>
      <c r="X52" s="20"/>
      <c r="Y52" s="17">
        <v>1</v>
      </c>
      <c r="Z52" s="17">
        <v>1</v>
      </c>
      <c r="AA52" s="17">
        <v>1</v>
      </c>
      <c r="AB52" s="17">
        <v>1</v>
      </c>
      <c r="AC52" s="17">
        <v>1</v>
      </c>
      <c r="AD52" s="17">
        <v>1</v>
      </c>
      <c r="AE52" s="17">
        <v>1</v>
      </c>
      <c r="AF52" s="17">
        <v>1</v>
      </c>
      <c r="AG52" s="17">
        <v>1</v>
      </c>
      <c r="AH52" s="17"/>
      <c r="AI52" s="17"/>
      <c r="AJ52" s="17"/>
      <c r="AK52" s="17"/>
      <c r="AL52" s="17">
        <v>1</v>
      </c>
      <c r="AM52" s="17">
        <v>1</v>
      </c>
      <c r="AN52" s="17">
        <v>1</v>
      </c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</row>
    <row r="53" spans="1:59">
      <c r="A53" s="2">
        <v>44</v>
      </c>
      <c r="B53" s="4" t="s">
        <v>101</v>
      </c>
      <c r="C53" s="24" t="s">
        <v>100</v>
      </c>
      <c r="D53" s="58">
        <v>40.369999999999997</v>
      </c>
      <c r="E53" s="58">
        <v>-124.80670000000001</v>
      </c>
      <c r="F53" s="78">
        <v>-1946.8</v>
      </c>
      <c r="G53" s="35">
        <v>41836</v>
      </c>
      <c r="H53" s="35">
        <v>42244</v>
      </c>
      <c r="I53" s="37">
        <f t="shared" ref="I53:I75" si="2">DATEDIF(G53,H53,"d")</f>
        <v>408</v>
      </c>
      <c r="J53" s="13"/>
      <c r="K53" s="5"/>
      <c r="L53" s="21"/>
      <c r="M53" s="13">
        <v>1</v>
      </c>
      <c r="N53" s="5">
        <v>1</v>
      </c>
      <c r="O53" s="21">
        <v>1</v>
      </c>
      <c r="P53" s="10">
        <v>1</v>
      </c>
      <c r="Q53" s="6">
        <v>1</v>
      </c>
      <c r="R53" s="20">
        <v>1</v>
      </c>
      <c r="S53" s="10">
        <v>1</v>
      </c>
      <c r="T53" s="6">
        <v>1</v>
      </c>
      <c r="U53" s="20">
        <v>1</v>
      </c>
      <c r="V53" s="10"/>
      <c r="W53" s="6"/>
      <c r="X53" s="20"/>
      <c r="Y53" s="17">
        <v>1</v>
      </c>
      <c r="Z53" s="17">
        <v>1</v>
      </c>
      <c r="AA53" s="17">
        <v>1</v>
      </c>
      <c r="AB53" s="17">
        <v>1</v>
      </c>
      <c r="AC53" s="17">
        <v>1</v>
      </c>
      <c r="AD53" s="17">
        <v>1</v>
      </c>
      <c r="AE53" s="17">
        <v>1</v>
      </c>
      <c r="AF53" s="17">
        <v>1</v>
      </c>
      <c r="AG53" s="17">
        <v>1</v>
      </c>
      <c r="AH53" s="17"/>
      <c r="AI53" s="17"/>
      <c r="AJ53" s="17"/>
      <c r="AK53" s="17"/>
      <c r="AL53" s="17">
        <v>1</v>
      </c>
      <c r="AM53" s="17">
        <v>1</v>
      </c>
      <c r="AN53" s="17">
        <v>1</v>
      </c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</row>
    <row r="54" spans="1:59">
      <c r="A54" s="2">
        <v>45</v>
      </c>
      <c r="B54" s="4" t="s">
        <v>102</v>
      </c>
      <c r="C54" s="24" t="s">
        <v>100</v>
      </c>
      <c r="D54" s="58">
        <v>40.337899999999998</v>
      </c>
      <c r="E54" s="58">
        <v>-124.65770000000001</v>
      </c>
      <c r="F54" s="78">
        <v>-1273.7</v>
      </c>
      <c r="G54" s="35">
        <v>41837</v>
      </c>
      <c r="H54" s="35">
        <v>42243</v>
      </c>
      <c r="I54" s="37">
        <f t="shared" si="2"/>
        <v>406</v>
      </c>
      <c r="J54" s="13"/>
      <c r="K54" s="5"/>
      <c r="L54" s="21"/>
      <c r="M54" s="13">
        <v>1</v>
      </c>
      <c r="N54" s="5">
        <v>1</v>
      </c>
      <c r="O54" s="21">
        <v>1</v>
      </c>
      <c r="P54" s="10">
        <v>1</v>
      </c>
      <c r="Q54" s="6">
        <v>1</v>
      </c>
      <c r="R54" s="20">
        <v>1</v>
      </c>
      <c r="S54" s="10">
        <v>1</v>
      </c>
      <c r="T54" s="6">
        <v>1</v>
      </c>
      <c r="U54" s="20">
        <v>1</v>
      </c>
      <c r="V54" s="10"/>
      <c r="W54" s="6"/>
      <c r="X54" s="20"/>
      <c r="Y54" s="17">
        <v>1</v>
      </c>
      <c r="Z54" s="17">
        <v>1</v>
      </c>
      <c r="AA54" s="17">
        <v>1</v>
      </c>
      <c r="AB54" s="17">
        <v>1</v>
      </c>
      <c r="AC54" s="17">
        <v>1</v>
      </c>
      <c r="AD54" s="17">
        <v>1</v>
      </c>
      <c r="AE54" s="17">
        <v>1</v>
      </c>
      <c r="AF54" s="17">
        <v>1</v>
      </c>
      <c r="AG54" s="17">
        <v>1</v>
      </c>
      <c r="AH54" s="17"/>
      <c r="AI54" s="17"/>
      <c r="AJ54" s="17"/>
      <c r="AK54" s="17"/>
      <c r="AL54" s="17">
        <v>1</v>
      </c>
      <c r="AM54" s="17">
        <v>1</v>
      </c>
      <c r="AN54" s="17">
        <v>1</v>
      </c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</row>
    <row r="55" spans="1:59">
      <c r="A55" s="2">
        <v>46</v>
      </c>
      <c r="B55" s="4" t="s">
        <v>103</v>
      </c>
      <c r="C55" s="24" t="s">
        <v>100</v>
      </c>
      <c r="D55" s="58">
        <v>40.4377</v>
      </c>
      <c r="E55" s="58">
        <v>-124.80370000000001</v>
      </c>
      <c r="F55" s="78">
        <v>-2122.1</v>
      </c>
      <c r="G55" s="35">
        <v>41836</v>
      </c>
      <c r="H55" s="35">
        <v>42244</v>
      </c>
      <c r="I55" s="37">
        <f t="shared" si="2"/>
        <v>408</v>
      </c>
      <c r="J55" s="13"/>
      <c r="K55" s="5"/>
      <c r="L55" s="21"/>
      <c r="M55" s="13">
        <v>1</v>
      </c>
      <c r="N55" s="5">
        <v>1</v>
      </c>
      <c r="O55" s="21">
        <v>1</v>
      </c>
      <c r="P55" s="10">
        <v>1</v>
      </c>
      <c r="Q55" s="6">
        <v>1</v>
      </c>
      <c r="R55" s="20">
        <v>1</v>
      </c>
      <c r="S55" s="10">
        <v>1</v>
      </c>
      <c r="T55" s="6">
        <v>1</v>
      </c>
      <c r="U55" s="20">
        <v>1</v>
      </c>
      <c r="V55" s="10"/>
      <c r="W55" s="6"/>
      <c r="X55" s="20"/>
      <c r="Y55" s="17">
        <v>1</v>
      </c>
      <c r="Z55" s="17">
        <v>1</v>
      </c>
      <c r="AA55" s="17">
        <v>1</v>
      </c>
      <c r="AB55" s="17">
        <v>1</v>
      </c>
      <c r="AC55" s="17">
        <v>1</v>
      </c>
      <c r="AD55" s="17">
        <v>1</v>
      </c>
      <c r="AE55" s="17">
        <v>1</v>
      </c>
      <c r="AF55" s="17">
        <v>1</v>
      </c>
      <c r="AG55" s="17">
        <v>1</v>
      </c>
      <c r="AH55" s="17"/>
      <c r="AI55" s="17"/>
      <c r="AJ55" s="17"/>
      <c r="AK55" s="17"/>
      <c r="AL55" s="17">
        <v>1</v>
      </c>
      <c r="AM55" s="17">
        <v>1</v>
      </c>
      <c r="AN55" s="17">
        <v>1</v>
      </c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</row>
    <row r="56" spans="1:59">
      <c r="A56" s="2">
        <v>47</v>
      </c>
      <c r="B56" s="4" t="s">
        <v>104</v>
      </c>
      <c r="C56" s="24" t="s">
        <v>100</v>
      </c>
      <c r="D56" s="58">
        <v>40.4328</v>
      </c>
      <c r="E56" s="58">
        <v>-124.694</v>
      </c>
      <c r="F56" s="78">
        <v>-1153.8</v>
      </c>
      <c r="G56" s="35">
        <v>41837</v>
      </c>
      <c r="H56" s="35">
        <v>42243</v>
      </c>
      <c r="I56" s="37">
        <f t="shared" si="2"/>
        <v>406</v>
      </c>
      <c r="J56" s="13"/>
      <c r="K56" s="5"/>
      <c r="L56" s="21"/>
      <c r="M56" s="13">
        <v>1</v>
      </c>
      <c r="N56" s="5">
        <v>1</v>
      </c>
      <c r="O56" s="21">
        <v>1</v>
      </c>
      <c r="P56" s="10">
        <v>1</v>
      </c>
      <c r="Q56" s="6">
        <v>1</v>
      </c>
      <c r="R56" s="20">
        <v>1</v>
      </c>
      <c r="S56" s="10">
        <v>1</v>
      </c>
      <c r="T56" s="6">
        <v>1</v>
      </c>
      <c r="U56" s="20">
        <v>1</v>
      </c>
      <c r="V56" s="10"/>
      <c r="W56" s="6"/>
      <c r="X56" s="20"/>
      <c r="Y56" s="17">
        <v>1</v>
      </c>
      <c r="Z56" s="17">
        <v>1</v>
      </c>
      <c r="AA56" s="17">
        <v>1</v>
      </c>
      <c r="AB56" s="17">
        <v>1</v>
      </c>
      <c r="AC56" s="17">
        <v>1</v>
      </c>
      <c r="AD56" s="17">
        <v>1</v>
      </c>
      <c r="AE56" s="17">
        <v>1</v>
      </c>
      <c r="AF56" s="17">
        <v>1</v>
      </c>
      <c r="AG56" s="17">
        <v>1</v>
      </c>
      <c r="AH56" s="17"/>
      <c r="AI56" s="17"/>
      <c r="AJ56" s="17"/>
      <c r="AK56" s="17"/>
      <c r="AL56" s="17">
        <v>1</v>
      </c>
      <c r="AM56" s="17">
        <v>1</v>
      </c>
      <c r="AN56" s="17">
        <v>1</v>
      </c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</row>
    <row r="57" spans="1:59">
      <c r="A57" s="2">
        <v>48</v>
      </c>
      <c r="B57" s="4" t="s">
        <v>105</v>
      </c>
      <c r="C57" s="24" t="s">
        <v>100</v>
      </c>
      <c r="D57" s="58">
        <v>40.493699999999997</v>
      </c>
      <c r="E57" s="58">
        <v>-124.8034</v>
      </c>
      <c r="F57" s="78">
        <v>-2291.1999999999998</v>
      </c>
      <c r="G57" s="35">
        <v>41836</v>
      </c>
      <c r="H57" s="35">
        <v>42244</v>
      </c>
      <c r="I57" s="37">
        <f t="shared" si="2"/>
        <v>408</v>
      </c>
      <c r="J57" s="13"/>
      <c r="K57" s="5"/>
      <c r="L57" s="21"/>
      <c r="M57" s="13">
        <v>1</v>
      </c>
      <c r="N57" s="5">
        <v>1</v>
      </c>
      <c r="O57" s="21">
        <v>1</v>
      </c>
      <c r="P57" s="10">
        <v>1</v>
      </c>
      <c r="Q57" s="6">
        <v>1</v>
      </c>
      <c r="R57" s="20">
        <v>1</v>
      </c>
      <c r="S57" s="10">
        <v>1</v>
      </c>
      <c r="T57" s="6">
        <v>1</v>
      </c>
      <c r="U57" s="20">
        <v>1</v>
      </c>
      <c r="V57" s="10"/>
      <c r="W57" s="6"/>
      <c r="X57" s="20"/>
      <c r="Y57" s="17">
        <v>1</v>
      </c>
      <c r="Z57" s="17">
        <v>1</v>
      </c>
      <c r="AA57" s="17">
        <v>1</v>
      </c>
      <c r="AB57" s="17">
        <v>1</v>
      </c>
      <c r="AC57" s="17">
        <v>1</v>
      </c>
      <c r="AD57" s="17">
        <v>1</v>
      </c>
      <c r="AE57" s="17">
        <v>1</v>
      </c>
      <c r="AF57" s="17">
        <v>1</v>
      </c>
      <c r="AG57" s="17">
        <v>1</v>
      </c>
      <c r="AH57" s="17"/>
      <c r="AI57" s="17"/>
      <c r="AJ57" s="17"/>
      <c r="AK57" s="17"/>
      <c r="AL57" s="17">
        <v>1</v>
      </c>
      <c r="AM57" s="17">
        <v>1</v>
      </c>
      <c r="AN57" s="17">
        <v>1</v>
      </c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</row>
    <row r="58" spans="1:59">
      <c r="A58" s="2">
        <v>49</v>
      </c>
      <c r="B58" s="4" t="s">
        <v>106</v>
      </c>
      <c r="C58" s="24" t="s">
        <v>100</v>
      </c>
      <c r="D58" s="58">
        <v>40.537799999999997</v>
      </c>
      <c r="E58" s="58">
        <v>-124.74679999999999</v>
      </c>
      <c r="F58" s="78">
        <v>-1080.4000000000001</v>
      </c>
      <c r="G58" s="35">
        <v>41836</v>
      </c>
      <c r="H58" s="35">
        <v>42244</v>
      </c>
      <c r="I58" s="37">
        <f t="shared" si="2"/>
        <v>408</v>
      </c>
      <c r="J58" s="13"/>
      <c r="K58" s="5"/>
      <c r="L58" s="21"/>
      <c r="M58" s="13">
        <v>1</v>
      </c>
      <c r="N58" s="5">
        <v>1</v>
      </c>
      <c r="O58" s="21">
        <v>1</v>
      </c>
      <c r="P58" s="10">
        <v>1</v>
      </c>
      <c r="Q58" s="6">
        <v>1</v>
      </c>
      <c r="R58" s="20">
        <v>1</v>
      </c>
      <c r="S58" s="10">
        <v>1</v>
      </c>
      <c r="T58" s="6">
        <v>1</v>
      </c>
      <c r="U58" s="20">
        <v>1</v>
      </c>
      <c r="V58" s="10"/>
      <c r="W58" s="6"/>
      <c r="X58" s="20"/>
      <c r="Y58" s="17">
        <v>1</v>
      </c>
      <c r="Z58" s="17">
        <v>1</v>
      </c>
      <c r="AA58" s="17">
        <v>1</v>
      </c>
      <c r="AB58" s="17">
        <v>1</v>
      </c>
      <c r="AC58" s="17">
        <v>1</v>
      </c>
      <c r="AD58" s="17">
        <v>1</v>
      </c>
      <c r="AE58" s="17">
        <v>1</v>
      </c>
      <c r="AF58" s="17">
        <v>1</v>
      </c>
      <c r="AG58" s="17">
        <v>1</v>
      </c>
      <c r="AH58" s="17"/>
      <c r="AI58" s="17"/>
      <c r="AJ58" s="17"/>
      <c r="AK58" s="17"/>
      <c r="AL58" s="17">
        <v>1</v>
      </c>
      <c r="AM58" s="17">
        <v>1</v>
      </c>
      <c r="AN58" s="17">
        <v>1</v>
      </c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</row>
    <row r="59" spans="1:59">
      <c r="A59" s="2">
        <v>50</v>
      </c>
      <c r="B59" s="4" t="s">
        <v>107</v>
      </c>
      <c r="C59" s="24" t="s">
        <v>100</v>
      </c>
      <c r="D59" s="58">
        <v>40.612400000000001</v>
      </c>
      <c r="E59" s="58">
        <v>-124.73099999999999</v>
      </c>
      <c r="F59" s="78">
        <v>-1079.3</v>
      </c>
      <c r="G59" s="35">
        <v>41836</v>
      </c>
      <c r="H59" s="35">
        <v>42244</v>
      </c>
      <c r="I59" s="37">
        <f t="shared" si="2"/>
        <v>408</v>
      </c>
      <c r="J59" s="13"/>
      <c r="K59" s="5"/>
      <c r="L59" s="21"/>
      <c r="M59" s="13">
        <v>1</v>
      </c>
      <c r="N59" s="5">
        <v>1</v>
      </c>
      <c r="O59" s="21">
        <v>1</v>
      </c>
      <c r="P59" s="10">
        <v>1</v>
      </c>
      <c r="Q59" s="6">
        <v>1</v>
      </c>
      <c r="R59" s="20">
        <v>1</v>
      </c>
      <c r="S59" s="10">
        <v>1</v>
      </c>
      <c r="T59" s="6">
        <v>1</v>
      </c>
      <c r="U59" s="20">
        <v>1</v>
      </c>
      <c r="V59" s="10"/>
      <c r="W59" s="6"/>
      <c r="X59" s="20"/>
      <c r="Y59" s="17">
        <v>1</v>
      </c>
      <c r="Z59" s="17">
        <v>1</v>
      </c>
      <c r="AA59" s="17">
        <v>1</v>
      </c>
      <c r="AB59" s="17">
        <v>1</v>
      </c>
      <c r="AC59" s="17">
        <v>1</v>
      </c>
      <c r="AD59" s="17">
        <v>1</v>
      </c>
      <c r="AE59" s="17">
        <v>1</v>
      </c>
      <c r="AF59" s="17">
        <v>1</v>
      </c>
      <c r="AG59" s="17">
        <v>1</v>
      </c>
      <c r="AH59" s="17"/>
      <c r="AI59" s="17"/>
      <c r="AJ59" s="17"/>
      <c r="AK59" s="17"/>
      <c r="AL59" s="17">
        <v>1</v>
      </c>
      <c r="AM59" s="17">
        <v>1</v>
      </c>
      <c r="AN59" s="17">
        <v>1</v>
      </c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</row>
    <row r="60" spans="1:59">
      <c r="A60" s="2">
        <v>51</v>
      </c>
      <c r="B60" s="4" t="s">
        <v>108</v>
      </c>
      <c r="C60" s="24" t="s">
        <v>100</v>
      </c>
      <c r="D60" s="58">
        <v>39.999899999999997</v>
      </c>
      <c r="E60" s="58">
        <v>-124.60080000000001</v>
      </c>
      <c r="F60" s="78">
        <v>-1006.7</v>
      </c>
      <c r="G60" s="35">
        <v>41837</v>
      </c>
      <c r="H60" s="35">
        <v>42243</v>
      </c>
      <c r="I60" s="37">
        <f t="shared" si="2"/>
        <v>406</v>
      </c>
      <c r="J60" s="13"/>
      <c r="K60" s="5"/>
      <c r="L60" s="21"/>
      <c r="M60" s="13">
        <v>1</v>
      </c>
      <c r="N60" s="5">
        <v>1</v>
      </c>
      <c r="O60" s="21">
        <v>1</v>
      </c>
      <c r="P60" s="10">
        <v>1</v>
      </c>
      <c r="Q60" s="6">
        <v>1</v>
      </c>
      <c r="R60" s="20">
        <v>1</v>
      </c>
      <c r="S60" s="10">
        <v>1</v>
      </c>
      <c r="T60" s="6">
        <v>1</v>
      </c>
      <c r="U60" s="20">
        <v>1</v>
      </c>
      <c r="V60" s="10"/>
      <c r="W60" s="6"/>
      <c r="X60" s="20"/>
      <c r="Y60" s="17">
        <v>1</v>
      </c>
      <c r="Z60" s="17">
        <v>1</v>
      </c>
      <c r="AA60" s="17">
        <v>1</v>
      </c>
      <c r="AB60" s="17">
        <v>1</v>
      </c>
      <c r="AC60" s="17">
        <v>1</v>
      </c>
      <c r="AD60" s="17">
        <v>1</v>
      </c>
      <c r="AE60" s="17">
        <v>1</v>
      </c>
      <c r="AF60" s="17">
        <v>1</v>
      </c>
      <c r="AG60" s="17">
        <v>1</v>
      </c>
      <c r="AH60" s="17"/>
      <c r="AI60" s="17"/>
      <c r="AJ60" s="17"/>
      <c r="AK60" s="17"/>
      <c r="AL60" s="17">
        <v>1</v>
      </c>
      <c r="AM60" s="17">
        <v>1</v>
      </c>
      <c r="AN60" s="17">
        <v>1</v>
      </c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</row>
    <row r="61" spans="1:59">
      <c r="A61" s="2">
        <v>52</v>
      </c>
      <c r="B61" s="4" t="s">
        <v>109</v>
      </c>
      <c r="C61" s="24" t="s">
        <v>110</v>
      </c>
      <c r="D61" s="58">
        <v>40.058700000000002</v>
      </c>
      <c r="E61" s="58">
        <v>-126.16119999999999</v>
      </c>
      <c r="F61" s="78">
        <v>-4056.5</v>
      </c>
      <c r="G61" s="35">
        <v>41834</v>
      </c>
      <c r="H61" s="35">
        <v>42245</v>
      </c>
      <c r="I61" s="37">
        <f t="shared" si="2"/>
        <v>411</v>
      </c>
      <c r="J61" s="13"/>
      <c r="K61" s="5"/>
      <c r="L61" s="21"/>
      <c r="M61" s="13">
        <v>1</v>
      </c>
      <c r="N61" s="5">
        <v>1</v>
      </c>
      <c r="O61" s="21">
        <v>1</v>
      </c>
      <c r="P61" s="10">
        <v>1</v>
      </c>
      <c r="Q61" s="6">
        <v>1</v>
      </c>
      <c r="R61" s="20">
        <v>1</v>
      </c>
      <c r="S61" s="10">
        <v>1</v>
      </c>
      <c r="T61" s="6">
        <v>1</v>
      </c>
      <c r="U61" s="20">
        <v>1</v>
      </c>
      <c r="V61" s="10"/>
      <c r="W61" s="6"/>
      <c r="X61" s="20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>
        <v>1</v>
      </c>
      <c r="AM61" s="17">
        <v>1</v>
      </c>
      <c r="AN61" s="17">
        <v>1</v>
      </c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</row>
    <row r="62" spans="1:59">
      <c r="A62" s="2">
        <v>53</v>
      </c>
      <c r="B62" s="4" t="s">
        <v>111</v>
      </c>
      <c r="C62" s="24" t="s">
        <v>110</v>
      </c>
      <c r="D62" s="58">
        <v>40.157699999999998</v>
      </c>
      <c r="E62" s="58">
        <v>-126.7847</v>
      </c>
      <c r="F62" s="78">
        <v>-4350.3</v>
      </c>
      <c r="G62" s="35">
        <v>41834</v>
      </c>
      <c r="H62" s="35">
        <v>42245</v>
      </c>
      <c r="I62" s="37">
        <f t="shared" si="2"/>
        <v>411</v>
      </c>
      <c r="J62" s="13"/>
      <c r="K62" s="5"/>
      <c r="L62" s="21"/>
      <c r="M62" s="13">
        <v>1</v>
      </c>
      <c r="N62" s="5">
        <v>1</v>
      </c>
      <c r="O62" s="21">
        <v>1</v>
      </c>
      <c r="P62" s="10">
        <v>1</v>
      </c>
      <c r="Q62" s="6">
        <v>1</v>
      </c>
      <c r="R62" s="20">
        <v>1</v>
      </c>
      <c r="S62" s="10">
        <v>1</v>
      </c>
      <c r="T62" s="6">
        <v>1</v>
      </c>
      <c r="U62" s="20">
        <v>1</v>
      </c>
      <c r="V62" s="10"/>
      <c r="W62" s="6"/>
      <c r="X62" s="20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>
        <v>1</v>
      </c>
      <c r="AM62" s="17">
        <v>1</v>
      </c>
      <c r="AN62" s="17">
        <v>1</v>
      </c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</row>
    <row r="63" spans="1:59" s="1" customFormat="1">
      <c r="A63" s="2">
        <v>54</v>
      </c>
      <c r="B63" s="4" t="s">
        <v>112</v>
      </c>
      <c r="C63" s="24" t="s">
        <v>110</v>
      </c>
      <c r="D63" s="58">
        <v>40.143000000000001</v>
      </c>
      <c r="E63" s="58">
        <v>-127.8257</v>
      </c>
      <c r="F63" s="78">
        <v>-4463.8</v>
      </c>
      <c r="G63" s="35">
        <v>41834</v>
      </c>
      <c r="H63" s="35">
        <v>42245</v>
      </c>
      <c r="I63" s="37">
        <f t="shared" si="2"/>
        <v>411</v>
      </c>
      <c r="J63" s="13"/>
      <c r="K63" s="5"/>
      <c r="L63" s="21"/>
      <c r="M63" s="13">
        <v>1</v>
      </c>
      <c r="N63" s="5">
        <v>1</v>
      </c>
      <c r="O63" s="21">
        <v>1</v>
      </c>
      <c r="P63" s="10">
        <v>1</v>
      </c>
      <c r="Q63" s="6">
        <v>1</v>
      </c>
      <c r="R63" s="20">
        <v>1</v>
      </c>
      <c r="S63" s="10">
        <v>1</v>
      </c>
      <c r="T63" s="6">
        <v>1</v>
      </c>
      <c r="U63" s="20">
        <v>1</v>
      </c>
      <c r="V63" s="10"/>
      <c r="W63" s="6"/>
      <c r="X63" s="20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>
        <v>1</v>
      </c>
      <c r="AM63" s="17">
        <v>1</v>
      </c>
      <c r="AN63" s="17">
        <v>1</v>
      </c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</row>
    <row r="64" spans="1:59">
      <c r="A64" s="2">
        <v>55</v>
      </c>
      <c r="B64" s="4" t="s">
        <v>113</v>
      </c>
      <c r="C64" s="24" t="s">
        <v>100</v>
      </c>
      <c r="D64" s="58">
        <v>40.666499999999999</v>
      </c>
      <c r="E64" s="58">
        <v>-124.7269</v>
      </c>
      <c r="F64" s="78">
        <v>-716.3</v>
      </c>
      <c r="G64" s="35">
        <v>41836</v>
      </c>
      <c r="H64" s="35">
        <v>42244</v>
      </c>
      <c r="I64" s="37">
        <f t="shared" si="2"/>
        <v>408</v>
      </c>
      <c r="J64" s="13"/>
      <c r="K64" s="5"/>
      <c r="L64" s="21"/>
      <c r="M64" s="13">
        <v>1</v>
      </c>
      <c r="N64" s="5">
        <v>1</v>
      </c>
      <c r="O64" s="21">
        <v>1</v>
      </c>
      <c r="P64" s="10">
        <v>1</v>
      </c>
      <c r="Q64" s="6">
        <v>1</v>
      </c>
      <c r="R64" s="20">
        <v>1</v>
      </c>
      <c r="S64" s="10">
        <v>1</v>
      </c>
      <c r="T64" s="6">
        <v>1</v>
      </c>
      <c r="U64" s="20">
        <v>1</v>
      </c>
      <c r="V64" s="10"/>
      <c r="W64" s="6"/>
      <c r="X64" s="20"/>
      <c r="Y64" s="17">
        <v>1</v>
      </c>
      <c r="Z64" s="17">
        <v>1</v>
      </c>
      <c r="AA64" s="17">
        <v>1</v>
      </c>
      <c r="AB64" s="17">
        <v>1</v>
      </c>
      <c r="AC64" s="17">
        <v>1</v>
      </c>
      <c r="AD64" s="17">
        <v>1</v>
      </c>
      <c r="AE64" s="17">
        <v>1</v>
      </c>
      <c r="AF64" s="17">
        <v>1</v>
      </c>
      <c r="AG64" s="17">
        <v>1</v>
      </c>
      <c r="AH64" s="17"/>
      <c r="AI64" s="17"/>
      <c r="AJ64" s="17"/>
      <c r="AK64" s="17"/>
      <c r="AL64" s="17">
        <v>1</v>
      </c>
      <c r="AM64" s="17">
        <v>1</v>
      </c>
      <c r="AN64" s="17">
        <v>1</v>
      </c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</row>
    <row r="65" spans="1:59" s="2" customFormat="1">
      <c r="A65" s="2">
        <v>56</v>
      </c>
      <c r="B65" s="4" t="s">
        <v>114</v>
      </c>
      <c r="C65" s="24" t="s">
        <v>110</v>
      </c>
      <c r="D65" s="58">
        <v>40.748199999999997</v>
      </c>
      <c r="E65" s="58">
        <v>-127.9371</v>
      </c>
      <c r="F65" s="36">
        <v>-3186.5</v>
      </c>
      <c r="G65" s="35">
        <v>41834</v>
      </c>
      <c r="H65" s="35">
        <v>42246</v>
      </c>
      <c r="I65" s="37">
        <f t="shared" si="2"/>
        <v>412</v>
      </c>
      <c r="J65" s="13"/>
      <c r="K65" s="5"/>
      <c r="L65" s="21"/>
      <c r="M65" s="13">
        <v>1</v>
      </c>
      <c r="N65" s="5">
        <v>1</v>
      </c>
      <c r="O65" s="21">
        <v>1</v>
      </c>
      <c r="P65" s="10">
        <v>1</v>
      </c>
      <c r="Q65" s="6">
        <v>1</v>
      </c>
      <c r="R65" s="20">
        <v>1</v>
      </c>
      <c r="S65" s="10">
        <v>1</v>
      </c>
      <c r="T65" s="6">
        <v>1</v>
      </c>
      <c r="U65" s="20">
        <v>1</v>
      </c>
      <c r="V65" s="10"/>
      <c r="W65" s="6"/>
      <c r="X65" s="20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>
        <v>1</v>
      </c>
      <c r="AM65" s="17">
        <v>1</v>
      </c>
      <c r="AN65" s="17">
        <v>1</v>
      </c>
    </row>
    <row r="66" spans="1:59">
      <c r="A66" s="2">
        <v>57</v>
      </c>
      <c r="B66" s="4" t="s">
        <v>115</v>
      </c>
      <c r="C66" s="24" t="s">
        <v>110</v>
      </c>
      <c r="D66" s="58">
        <v>41.451599999999999</v>
      </c>
      <c r="E66" s="58">
        <v>-126.8638</v>
      </c>
      <c r="F66" s="36">
        <v>-2931.3</v>
      </c>
      <c r="G66" s="35">
        <v>41833</v>
      </c>
      <c r="H66" s="35">
        <v>42246</v>
      </c>
      <c r="I66" s="37">
        <f t="shared" si="2"/>
        <v>413</v>
      </c>
      <c r="J66" s="13"/>
      <c r="K66" s="5"/>
      <c r="L66" s="21"/>
      <c r="M66" s="13">
        <v>1</v>
      </c>
      <c r="N66" s="5">
        <v>1</v>
      </c>
      <c r="O66" s="21">
        <v>1</v>
      </c>
      <c r="P66" s="10">
        <v>1</v>
      </c>
      <c r="Q66" s="6">
        <v>1</v>
      </c>
      <c r="R66" s="20">
        <v>1</v>
      </c>
      <c r="S66" s="10">
        <v>1</v>
      </c>
      <c r="T66" s="6">
        <v>1</v>
      </c>
      <c r="U66" s="20">
        <v>1</v>
      </c>
      <c r="V66" s="10"/>
      <c r="W66" s="6"/>
      <c r="X66" s="20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>
        <v>1</v>
      </c>
      <c r="AM66" s="17">
        <v>1</v>
      </c>
      <c r="AN66" s="17">
        <v>1</v>
      </c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</row>
    <row r="67" spans="1:59">
      <c r="A67" s="2">
        <v>58</v>
      </c>
      <c r="B67" s="4" t="s">
        <v>116</v>
      </c>
      <c r="C67" s="24" t="s">
        <v>110</v>
      </c>
      <c r="D67" s="58">
        <v>41.122700000000002</v>
      </c>
      <c r="E67" s="58">
        <v>-127.44799999999999</v>
      </c>
      <c r="F67" s="36">
        <v>-3293.4</v>
      </c>
      <c r="G67" s="35">
        <v>41833</v>
      </c>
      <c r="H67" s="35">
        <v>42246</v>
      </c>
      <c r="I67" s="37">
        <f t="shared" si="2"/>
        <v>413</v>
      </c>
      <c r="J67" s="13"/>
      <c r="K67" s="5"/>
      <c r="L67" s="21"/>
      <c r="M67" s="13">
        <v>1</v>
      </c>
      <c r="N67" s="5">
        <v>1</v>
      </c>
      <c r="O67" s="21">
        <v>1</v>
      </c>
      <c r="P67" s="10">
        <v>1</v>
      </c>
      <c r="Q67" s="6">
        <v>1</v>
      </c>
      <c r="R67" s="20">
        <v>1</v>
      </c>
      <c r="S67" s="10">
        <v>1</v>
      </c>
      <c r="T67" s="6">
        <v>1</v>
      </c>
      <c r="U67" s="20">
        <v>1</v>
      </c>
      <c r="V67" s="10"/>
      <c r="W67" s="6"/>
      <c r="X67" s="20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>
        <v>1</v>
      </c>
      <c r="AM67" s="17">
        <v>1</v>
      </c>
      <c r="AN67" s="17">
        <v>1</v>
      </c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</row>
    <row r="68" spans="1:59">
      <c r="A68" s="2">
        <v>59</v>
      </c>
      <c r="B68" s="4" t="s">
        <v>117</v>
      </c>
      <c r="C68" s="24" t="s">
        <v>110</v>
      </c>
      <c r="D68" s="58">
        <v>41.433599999999998</v>
      </c>
      <c r="E68" s="58">
        <v>-128.01660000000001</v>
      </c>
      <c r="F68" s="36">
        <v>-3092.4</v>
      </c>
      <c r="G68" s="35">
        <v>41833</v>
      </c>
      <c r="H68" s="35">
        <v>42246</v>
      </c>
      <c r="I68" s="37">
        <f t="shared" si="2"/>
        <v>413</v>
      </c>
      <c r="J68" s="13"/>
      <c r="K68" s="5"/>
      <c r="L68" s="21"/>
      <c r="M68" s="13">
        <v>1</v>
      </c>
      <c r="N68" s="5">
        <v>1</v>
      </c>
      <c r="O68" s="21">
        <v>1</v>
      </c>
      <c r="P68" s="10">
        <v>1</v>
      </c>
      <c r="Q68" s="6">
        <v>1</v>
      </c>
      <c r="R68" s="20">
        <v>1</v>
      </c>
      <c r="S68" s="10">
        <v>1</v>
      </c>
      <c r="T68" s="6">
        <v>1</v>
      </c>
      <c r="U68" s="20">
        <v>1</v>
      </c>
      <c r="V68" s="10"/>
      <c r="W68" s="6"/>
      <c r="X68" s="20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>
        <v>1</v>
      </c>
      <c r="AM68" s="17">
        <v>1</v>
      </c>
      <c r="AN68" s="17">
        <v>1</v>
      </c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</row>
    <row r="69" spans="1:59">
      <c r="A69" s="2">
        <v>60</v>
      </c>
      <c r="B69" s="4" t="s">
        <v>118</v>
      </c>
      <c r="C69" s="24" t="s">
        <v>110</v>
      </c>
      <c r="D69" s="58">
        <v>42.217399999999998</v>
      </c>
      <c r="E69" s="58">
        <v>-127.6052</v>
      </c>
      <c r="F69" s="36">
        <v>-2910.9</v>
      </c>
      <c r="G69" s="35">
        <v>41832</v>
      </c>
      <c r="H69" s="35">
        <v>42247</v>
      </c>
      <c r="I69" s="37">
        <f t="shared" si="2"/>
        <v>415</v>
      </c>
      <c r="J69" s="13"/>
      <c r="K69" s="5"/>
      <c r="L69" s="21"/>
      <c r="M69" s="13">
        <v>1</v>
      </c>
      <c r="N69" s="5">
        <v>1</v>
      </c>
      <c r="O69" s="21">
        <v>1</v>
      </c>
      <c r="P69" s="10">
        <v>1</v>
      </c>
      <c r="Q69" s="6">
        <v>1</v>
      </c>
      <c r="R69" s="20">
        <v>1</v>
      </c>
      <c r="S69" s="10">
        <v>1</v>
      </c>
      <c r="T69" s="6">
        <v>1</v>
      </c>
      <c r="U69" s="20">
        <v>1</v>
      </c>
      <c r="V69" s="10"/>
      <c r="W69" s="6"/>
      <c r="X69" s="20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>
        <v>1</v>
      </c>
      <c r="AM69" s="17">
        <v>1</v>
      </c>
      <c r="AN69" s="17">
        <v>1</v>
      </c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</row>
    <row r="70" spans="1:59">
      <c r="A70" s="2">
        <v>61</v>
      </c>
      <c r="B70" s="4" t="s">
        <v>119</v>
      </c>
      <c r="C70" s="24" t="s">
        <v>110</v>
      </c>
      <c r="D70" s="58">
        <v>42.555700000000002</v>
      </c>
      <c r="E70" s="58">
        <v>-126.399</v>
      </c>
      <c r="F70" s="36">
        <v>-2822.6</v>
      </c>
      <c r="G70" s="35">
        <v>41832</v>
      </c>
      <c r="H70" s="35">
        <v>42247</v>
      </c>
      <c r="I70" s="37">
        <f t="shared" si="2"/>
        <v>415</v>
      </c>
      <c r="J70" s="13"/>
      <c r="K70" s="5"/>
      <c r="L70" s="21"/>
      <c r="M70" s="13">
        <v>1</v>
      </c>
      <c r="N70" s="5">
        <v>1</v>
      </c>
      <c r="O70" s="21">
        <v>1</v>
      </c>
      <c r="P70" s="10">
        <v>1</v>
      </c>
      <c r="Q70" s="6">
        <v>1</v>
      </c>
      <c r="R70" s="20">
        <v>1</v>
      </c>
      <c r="S70" s="10">
        <v>1</v>
      </c>
      <c r="T70" s="6">
        <v>1</v>
      </c>
      <c r="U70" s="20">
        <v>1</v>
      </c>
      <c r="V70" s="10"/>
      <c r="W70" s="6"/>
      <c r="X70" s="20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>
        <v>1</v>
      </c>
      <c r="AM70" s="17">
        <v>1</v>
      </c>
      <c r="AN70" s="17">
        <v>1</v>
      </c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</row>
    <row r="71" spans="1:59">
      <c r="A71" s="2">
        <v>62</v>
      </c>
      <c r="B71" s="4" t="s">
        <v>120</v>
      </c>
      <c r="C71" s="24" t="s">
        <v>110</v>
      </c>
      <c r="D71" s="58">
        <v>42.461799999999997</v>
      </c>
      <c r="E71" s="58">
        <v>-126.8965</v>
      </c>
      <c r="F71" s="36">
        <v>-3779.6</v>
      </c>
      <c r="G71" s="35">
        <v>41832</v>
      </c>
      <c r="H71" s="35">
        <v>42247</v>
      </c>
      <c r="I71" s="37">
        <f t="shared" si="2"/>
        <v>415</v>
      </c>
      <c r="J71" s="13"/>
      <c r="K71" s="5"/>
      <c r="L71" s="21"/>
      <c r="M71" s="13">
        <v>1</v>
      </c>
      <c r="N71" s="5">
        <v>1</v>
      </c>
      <c r="O71" s="21">
        <v>1</v>
      </c>
      <c r="P71" s="10">
        <v>1</v>
      </c>
      <c r="Q71" s="6">
        <v>1</v>
      </c>
      <c r="R71" s="20">
        <v>1</v>
      </c>
      <c r="S71" s="10">
        <v>1</v>
      </c>
      <c r="T71" s="6">
        <v>1</v>
      </c>
      <c r="U71" s="20">
        <v>1</v>
      </c>
      <c r="V71" s="10"/>
      <c r="W71" s="6"/>
      <c r="X71" s="20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>
        <v>1</v>
      </c>
      <c r="AM71" s="17">
        <v>1</v>
      </c>
      <c r="AN71" s="17">
        <v>1</v>
      </c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</row>
    <row r="72" spans="1:59">
      <c r="A72" s="2">
        <v>63</v>
      </c>
      <c r="B72" s="4" t="s">
        <v>121</v>
      </c>
      <c r="C72" s="24" t="s">
        <v>110</v>
      </c>
      <c r="D72" s="58">
        <v>43.541600000000003</v>
      </c>
      <c r="E72" s="58">
        <v>-126.3686</v>
      </c>
      <c r="F72" s="36">
        <v>-3000.8</v>
      </c>
      <c r="G72" s="35">
        <v>41832</v>
      </c>
      <c r="H72" s="35">
        <v>42247</v>
      </c>
      <c r="I72" s="37">
        <f t="shared" si="2"/>
        <v>415</v>
      </c>
      <c r="J72" s="13"/>
      <c r="K72" s="5"/>
      <c r="L72" s="21"/>
      <c r="M72" s="13">
        <v>1</v>
      </c>
      <c r="N72" s="5">
        <v>1</v>
      </c>
      <c r="O72" s="21">
        <v>1</v>
      </c>
      <c r="P72" s="10">
        <v>1</v>
      </c>
      <c r="Q72" s="6">
        <v>1</v>
      </c>
      <c r="R72" s="20">
        <v>1</v>
      </c>
      <c r="S72" s="10">
        <v>1</v>
      </c>
      <c r="T72" s="6">
        <v>1</v>
      </c>
      <c r="U72" s="20">
        <v>1</v>
      </c>
      <c r="V72" s="10"/>
      <c r="W72" s="6"/>
      <c r="X72" s="20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>
        <v>1</v>
      </c>
      <c r="AM72" s="17">
        <v>1</v>
      </c>
      <c r="AN72" s="17">
        <v>1</v>
      </c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</row>
    <row r="73" spans="1:59">
      <c r="A73" s="2">
        <v>64</v>
      </c>
      <c r="B73" s="4" t="s">
        <v>122</v>
      </c>
      <c r="C73" s="24" t="s">
        <v>110</v>
      </c>
      <c r="D73" s="58">
        <v>44.179000000000002</v>
      </c>
      <c r="E73" s="58">
        <v>-126.27119999999999</v>
      </c>
      <c r="F73" s="36">
        <v>-2955.4</v>
      </c>
      <c r="G73" s="35">
        <v>41831</v>
      </c>
      <c r="H73" s="35">
        <v>42248</v>
      </c>
      <c r="I73" s="37">
        <f t="shared" si="2"/>
        <v>417</v>
      </c>
      <c r="J73" s="13"/>
      <c r="K73" s="5"/>
      <c r="L73" s="21"/>
      <c r="M73" s="13">
        <v>1</v>
      </c>
      <c r="N73" s="5">
        <v>1</v>
      </c>
      <c r="O73" s="21">
        <v>1</v>
      </c>
      <c r="P73" s="10">
        <v>1</v>
      </c>
      <c r="Q73" s="6">
        <v>1</v>
      </c>
      <c r="R73" s="20">
        <v>1</v>
      </c>
      <c r="S73" s="10">
        <v>1</v>
      </c>
      <c r="T73" s="6">
        <v>1</v>
      </c>
      <c r="U73" s="20">
        <v>1</v>
      </c>
      <c r="V73" s="10"/>
      <c r="W73" s="6"/>
      <c r="X73" s="20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>
        <v>1</v>
      </c>
      <c r="AM73" s="17">
        <v>1</v>
      </c>
      <c r="AN73" s="17">
        <v>1</v>
      </c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</row>
    <row r="74" spans="1:59">
      <c r="A74" s="2">
        <v>65</v>
      </c>
      <c r="B74" s="4" t="s">
        <v>123</v>
      </c>
      <c r="C74" s="24" t="s">
        <v>110</v>
      </c>
      <c r="D74" s="58">
        <v>44.8489</v>
      </c>
      <c r="E74" s="58">
        <v>-126.3083</v>
      </c>
      <c r="F74" s="36">
        <v>-2814.8</v>
      </c>
      <c r="G74" s="35">
        <v>41831</v>
      </c>
      <c r="H74" s="35">
        <v>42248</v>
      </c>
      <c r="I74" s="37">
        <f t="shared" si="2"/>
        <v>417</v>
      </c>
      <c r="J74" s="13"/>
      <c r="K74" s="5"/>
      <c r="L74" s="21"/>
      <c r="M74" s="13">
        <v>1</v>
      </c>
      <c r="N74" s="5">
        <v>1</v>
      </c>
      <c r="O74" s="21">
        <v>1</v>
      </c>
      <c r="P74" s="10">
        <v>1</v>
      </c>
      <c r="Q74" s="6">
        <v>1</v>
      </c>
      <c r="R74" s="20">
        <v>1</v>
      </c>
      <c r="S74" s="10">
        <v>1</v>
      </c>
      <c r="T74" s="6">
        <v>1</v>
      </c>
      <c r="U74" s="20">
        <v>1</v>
      </c>
      <c r="V74" s="10"/>
      <c r="W74" s="6"/>
      <c r="X74" s="20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>
        <v>1</v>
      </c>
      <c r="AM74" s="17">
        <v>1</v>
      </c>
      <c r="AN74" s="17">
        <v>1</v>
      </c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</row>
    <row r="75" spans="1:59" ht="16" thickBot="1">
      <c r="A75" s="2">
        <v>66</v>
      </c>
      <c r="B75" s="4" t="s">
        <v>124</v>
      </c>
      <c r="C75" s="24" t="s">
        <v>110</v>
      </c>
      <c r="D75" s="58">
        <v>45.030099999999997</v>
      </c>
      <c r="E75" s="58">
        <v>-127.15600000000001</v>
      </c>
      <c r="F75" s="36">
        <v>-2855.8</v>
      </c>
      <c r="G75" s="35">
        <v>41831</v>
      </c>
      <c r="H75" s="35">
        <v>42248</v>
      </c>
      <c r="I75" s="37">
        <f t="shared" si="2"/>
        <v>417</v>
      </c>
      <c r="J75" s="13"/>
      <c r="K75" s="5"/>
      <c r="L75" s="21"/>
      <c r="M75" s="13">
        <v>1</v>
      </c>
      <c r="N75" s="5">
        <v>1</v>
      </c>
      <c r="O75" s="21">
        <v>1</v>
      </c>
      <c r="P75" s="10">
        <v>1</v>
      </c>
      <c r="Q75" s="6">
        <v>1</v>
      </c>
      <c r="R75" s="20">
        <v>1</v>
      </c>
      <c r="S75" s="13">
        <v>1</v>
      </c>
      <c r="T75" s="5">
        <v>1</v>
      </c>
      <c r="U75" s="21">
        <v>1</v>
      </c>
      <c r="V75" s="10"/>
      <c r="W75" s="6"/>
      <c r="X75" s="20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>
        <v>1</v>
      </c>
      <c r="AM75" s="17">
        <v>1</v>
      </c>
      <c r="AN75" s="17">
        <v>1</v>
      </c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</row>
    <row r="76" spans="1:59" ht="17">
      <c r="B76" s="95" t="s">
        <v>24</v>
      </c>
      <c r="C76" s="96"/>
      <c r="D76" s="30"/>
      <c r="E76" s="30"/>
      <c r="F76" s="30"/>
      <c r="G76" s="30"/>
      <c r="H76" s="30"/>
      <c r="I76" s="30"/>
      <c r="J76" s="85">
        <f t="shared" ref="J76:X76" si="3">COUNTA(J11:J75)</f>
        <v>29</v>
      </c>
      <c r="K76" s="85">
        <f t="shared" si="3"/>
        <v>29</v>
      </c>
      <c r="L76" s="86">
        <f t="shared" si="3"/>
        <v>29</v>
      </c>
      <c r="M76" s="85">
        <f t="shared" si="3"/>
        <v>32</v>
      </c>
      <c r="N76" s="85">
        <f t="shared" si="3"/>
        <v>32</v>
      </c>
      <c r="O76" s="86">
        <f t="shared" si="3"/>
        <v>32</v>
      </c>
      <c r="P76" s="85">
        <f t="shared" si="3"/>
        <v>24</v>
      </c>
      <c r="Q76" s="85">
        <f t="shared" si="3"/>
        <v>24</v>
      </c>
      <c r="R76" s="86">
        <f t="shared" si="3"/>
        <v>24</v>
      </c>
      <c r="S76" s="85">
        <f t="shared" si="3"/>
        <v>32</v>
      </c>
      <c r="T76" s="85">
        <f t="shared" si="3"/>
        <v>32</v>
      </c>
      <c r="U76" s="86">
        <f t="shared" si="3"/>
        <v>32</v>
      </c>
      <c r="V76" s="85">
        <f t="shared" si="3"/>
        <v>29</v>
      </c>
      <c r="W76" s="85">
        <f t="shared" si="3"/>
        <v>29</v>
      </c>
      <c r="X76" s="86">
        <f t="shared" si="3"/>
        <v>29</v>
      </c>
      <c r="Y76" s="86">
        <f t="shared" ref="Y76:Z76" si="4">COUNTA(Y11:Y75)</f>
        <v>10</v>
      </c>
      <c r="Z76" s="86">
        <f t="shared" si="4"/>
        <v>10</v>
      </c>
      <c r="AA76" s="86">
        <f t="shared" ref="AA76:AN76" si="5">COUNTA(AA11:AA75)</f>
        <v>10</v>
      </c>
      <c r="AB76" s="86">
        <f t="shared" si="5"/>
        <v>10</v>
      </c>
      <c r="AC76" s="86">
        <f t="shared" si="5"/>
        <v>10</v>
      </c>
      <c r="AD76" s="86">
        <f t="shared" si="5"/>
        <v>10</v>
      </c>
      <c r="AE76" s="86">
        <f t="shared" si="5"/>
        <v>10</v>
      </c>
      <c r="AF76" s="86">
        <f t="shared" si="5"/>
        <v>10</v>
      </c>
      <c r="AG76" s="86">
        <f t="shared" si="5"/>
        <v>10</v>
      </c>
      <c r="AH76" s="87">
        <f t="shared" si="5"/>
        <v>25</v>
      </c>
      <c r="AI76" s="87">
        <f t="shared" si="5"/>
        <v>22</v>
      </c>
      <c r="AJ76" s="87">
        <f>COUNTA(AJ11:AJ75)</f>
        <v>23</v>
      </c>
      <c r="AK76" s="87">
        <f t="shared" si="5"/>
        <v>3</v>
      </c>
      <c r="AL76" s="87">
        <f t="shared" si="5"/>
        <v>32</v>
      </c>
      <c r="AM76" s="87">
        <f t="shared" si="5"/>
        <v>32</v>
      </c>
      <c r="AN76" s="87">
        <f t="shared" si="5"/>
        <v>24</v>
      </c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</row>
    <row r="77" spans="1:59" ht="17">
      <c r="B77" s="97" t="s">
        <v>25</v>
      </c>
      <c r="C77" s="98"/>
      <c r="D77" s="31"/>
      <c r="E77" s="31"/>
      <c r="F77" s="31"/>
      <c r="G77" s="31"/>
      <c r="H77" s="31"/>
      <c r="I77" s="31"/>
      <c r="J77" s="88">
        <f t="shared" ref="J77:X77" si="6">SUM(J11:J75)</f>
        <v>29</v>
      </c>
      <c r="K77" s="88">
        <f t="shared" si="6"/>
        <v>29</v>
      </c>
      <c r="L77" s="89">
        <f t="shared" si="6"/>
        <v>29</v>
      </c>
      <c r="M77" s="88">
        <f t="shared" si="6"/>
        <v>32</v>
      </c>
      <c r="N77" s="88">
        <f t="shared" si="6"/>
        <v>32</v>
      </c>
      <c r="O77" s="89">
        <f t="shared" si="6"/>
        <v>32</v>
      </c>
      <c r="P77" s="88">
        <f t="shared" si="6"/>
        <v>24</v>
      </c>
      <c r="Q77" s="88">
        <f t="shared" si="6"/>
        <v>24</v>
      </c>
      <c r="R77" s="89">
        <f t="shared" si="6"/>
        <v>24</v>
      </c>
      <c r="S77" s="88">
        <f t="shared" si="6"/>
        <v>32</v>
      </c>
      <c r="T77" s="88">
        <f t="shared" si="6"/>
        <v>32</v>
      </c>
      <c r="U77" s="89">
        <f t="shared" si="6"/>
        <v>32</v>
      </c>
      <c r="V77" s="88">
        <f t="shared" si="6"/>
        <v>29</v>
      </c>
      <c r="W77" s="88">
        <f t="shared" si="6"/>
        <v>29</v>
      </c>
      <c r="X77" s="89">
        <f t="shared" si="6"/>
        <v>29</v>
      </c>
      <c r="Y77" s="89">
        <f t="shared" ref="Y77:Z77" si="7">SUM(Y11:Y75)</f>
        <v>10</v>
      </c>
      <c r="Z77" s="89">
        <f t="shared" si="7"/>
        <v>10</v>
      </c>
      <c r="AA77" s="89">
        <f t="shared" ref="AA77:AN77" si="8">SUM(AA11:AA75)</f>
        <v>10</v>
      </c>
      <c r="AB77" s="89">
        <f t="shared" si="8"/>
        <v>10</v>
      </c>
      <c r="AC77" s="89">
        <f t="shared" si="8"/>
        <v>10</v>
      </c>
      <c r="AD77" s="89">
        <f t="shared" si="8"/>
        <v>10</v>
      </c>
      <c r="AE77" s="89">
        <f t="shared" si="8"/>
        <v>10</v>
      </c>
      <c r="AF77" s="89">
        <f t="shared" si="8"/>
        <v>10</v>
      </c>
      <c r="AG77" s="89">
        <f t="shared" si="8"/>
        <v>10</v>
      </c>
      <c r="AH77" s="90">
        <f t="shared" si="8"/>
        <v>25</v>
      </c>
      <c r="AI77" s="90">
        <f t="shared" si="8"/>
        <v>22</v>
      </c>
      <c r="AJ77" s="90">
        <f>SUM(AJ11:AJ75)</f>
        <v>23</v>
      </c>
      <c r="AK77" s="90">
        <f t="shared" si="8"/>
        <v>3</v>
      </c>
      <c r="AL77" s="90">
        <f t="shared" si="8"/>
        <v>32</v>
      </c>
      <c r="AM77" s="90">
        <f t="shared" si="8"/>
        <v>32</v>
      </c>
      <c r="AN77" s="90">
        <f t="shared" si="8"/>
        <v>24</v>
      </c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</row>
    <row r="78" spans="1:59" ht="18" thickBot="1">
      <c r="B78" s="99" t="s">
        <v>26</v>
      </c>
      <c r="C78" s="100"/>
      <c r="D78" s="32"/>
      <c r="E78" s="32"/>
      <c r="F78" s="32"/>
      <c r="G78" s="32"/>
      <c r="H78" s="32"/>
      <c r="I78" s="32"/>
      <c r="J78" s="81">
        <f>J76-J77</f>
        <v>0</v>
      </c>
      <c r="K78" s="81">
        <f t="shared" ref="K78:AN78" si="9">K76-K77</f>
        <v>0</v>
      </c>
      <c r="L78" s="82">
        <f t="shared" si="9"/>
        <v>0</v>
      </c>
      <c r="M78" s="81">
        <f t="shared" si="9"/>
        <v>0</v>
      </c>
      <c r="N78" s="81">
        <f t="shared" si="9"/>
        <v>0</v>
      </c>
      <c r="O78" s="82">
        <f t="shared" si="9"/>
        <v>0</v>
      </c>
      <c r="P78" s="81">
        <f t="shared" si="9"/>
        <v>0</v>
      </c>
      <c r="Q78" s="81">
        <f t="shared" si="9"/>
        <v>0</v>
      </c>
      <c r="R78" s="82">
        <f t="shared" si="9"/>
        <v>0</v>
      </c>
      <c r="S78" s="81">
        <f t="shared" si="9"/>
        <v>0</v>
      </c>
      <c r="T78" s="81">
        <f t="shared" si="9"/>
        <v>0</v>
      </c>
      <c r="U78" s="82">
        <f t="shared" si="9"/>
        <v>0</v>
      </c>
      <c r="V78" s="81">
        <f t="shared" si="9"/>
        <v>0</v>
      </c>
      <c r="W78" s="81">
        <f t="shared" si="9"/>
        <v>0</v>
      </c>
      <c r="X78" s="82">
        <f t="shared" si="9"/>
        <v>0</v>
      </c>
      <c r="Y78" s="82">
        <f t="shared" si="9"/>
        <v>0</v>
      </c>
      <c r="Z78" s="82">
        <f t="shared" si="9"/>
        <v>0</v>
      </c>
      <c r="AA78" s="82">
        <f t="shared" si="9"/>
        <v>0</v>
      </c>
      <c r="AB78" s="82">
        <f t="shared" si="9"/>
        <v>0</v>
      </c>
      <c r="AC78" s="82">
        <f t="shared" si="9"/>
        <v>0</v>
      </c>
      <c r="AD78" s="82">
        <f t="shared" si="9"/>
        <v>0</v>
      </c>
      <c r="AE78" s="82">
        <f t="shared" si="9"/>
        <v>0</v>
      </c>
      <c r="AF78" s="82">
        <f t="shared" si="9"/>
        <v>0</v>
      </c>
      <c r="AG78" s="82">
        <f t="shared" si="9"/>
        <v>0</v>
      </c>
      <c r="AH78" s="83">
        <f t="shared" si="9"/>
        <v>0</v>
      </c>
      <c r="AI78" s="83">
        <f t="shared" ref="AI78:AK78" si="10">AI76-AI77</f>
        <v>0</v>
      </c>
      <c r="AJ78" s="83">
        <f t="shared" ref="AJ78" si="11">AJ76-AJ77</f>
        <v>0</v>
      </c>
      <c r="AK78" s="83">
        <f t="shared" si="10"/>
        <v>0</v>
      </c>
      <c r="AL78" s="83">
        <f t="shared" ref="AL78:AM78" si="12">AL76-AL77</f>
        <v>0</v>
      </c>
      <c r="AM78" s="83">
        <f t="shared" si="12"/>
        <v>0</v>
      </c>
      <c r="AN78" s="83">
        <f t="shared" si="9"/>
        <v>0</v>
      </c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</row>
    <row r="79" spans="1:59">
      <c r="C79" s="25"/>
      <c r="J79" s="84">
        <f>J77/J76*100</f>
        <v>100</v>
      </c>
      <c r="K79" s="84">
        <f t="shared" ref="K79:AN79" si="13">K77/K76*100</f>
        <v>100</v>
      </c>
      <c r="L79" s="84">
        <f t="shared" si="13"/>
        <v>100</v>
      </c>
      <c r="M79" s="84">
        <f t="shared" si="13"/>
        <v>100</v>
      </c>
      <c r="N79" s="84">
        <f t="shared" si="13"/>
        <v>100</v>
      </c>
      <c r="O79" s="84">
        <f t="shared" si="13"/>
        <v>100</v>
      </c>
      <c r="P79" s="84">
        <f t="shared" si="13"/>
        <v>100</v>
      </c>
      <c r="Q79" s="84">
        <f t="shared" si="13"/>
        <v>100</v>
      </c>
      <c r="R79" s="84">
        <f t="shared" si="13"/>
        <v>100</v>
      </c>
      <c r="S79" s="84">
        <f t="shared" si="13"/>
        <v>100</v>
      </c>
      <c r="T79" s="84">
        <f t="shared" si="13"/>
        <v>100</v>
      </c>
      <c r="U79" s="84">
        <f t="shared" si="13"/>
        <v>100</v>
      </c>
      <c r="V79" s="84">
        <f t="shared" si="13"/>
        <v>100</v>
      </c>
      <c r="W79" s="84">
        <f t="shared" si="13"/>
        <v>100</v>
      </c>
      <c r="X79" s="84">
        <f t="shared" si="13"/>
        <v>100</v>
      </c>
      <c r="Y79" s="84">
        <f t="shared" si="13"/>
        <v>100</v>
      </c>
      <c r="Z79" s="84">
        <f t="shared" si="13"/>
        <v>100</v>
      </c>
      <c r="AA79" s="84">
        <f t="shared" si="13"/>
        <v>100</v>
      </c>
      <c r="AB79" s="84">
        <f t="shared" si="13"/>
        <v>100</v>
      </c>
      <c r="AC79" s="84">
        <f t="shared" si="13"/>
        <v>100</v>
      </c>
      <c r="AD79" s="84">
        <f t="shared" si="13"/>
        <v>100</v>
      </c>
      <c r="AE79" s="84">
        <f t="shared" si="13"/>
        <v>100</v>
      </c>
      <c r="AF79" s="84">
        <f t="shared" si="13"/>
        <v>100</v>
      </c>
      <c r="AG79" s="84">
        <f t="shared" si="13"/>
        <v>100</v>
      </c>
      <c r="AH79" s="84">
        <f t="shared" si="13"/>
        <v>100</v>
      </c>
      <c r="AI79" s="84">
        <f t="shared" si="13"/>
        <v>100</v>
      </c>
      <c r="AJ79" s="84">
        <f t="shared" si="13"/>
        <v>100</v>
      </c>
      <c r="AK79" s="84">
        <f t="shared" si="13"/>
        <v>100</v>
      </c>
      <c r="AL79" s="84">
        <f t="shared" si="13"/>
        <v>100</v>
      </c>
      <c r="AM79" s="84">
        <f t="shared" si="13"/>
        <v>100</v>
      </c>
      <c r="AN79" s="84">
        <f t="shared" si="13"/>
        <v>100</v>
      </c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</row>
    <row r="80" spans="1:59">
      <c r="C80" s="25"/>
      <c r="J80" s="12"/>
      <c r="K80" s="12"/>
      <c r="L80" s="70"/>
      <c r="M80" s="70"/>
      <c r="N80" s="70"/>
      <c r="O80" s="70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</row>
    <row r="81" spans="1:59">
      <c r="C81" s="25"/>
      <c r="J81" s="12"/>
      <c r="K81" s="12"/>
      <c r="L81" s="70"/>
      <c r="M81" s="70"/>
      <c r="N81" s="70"/>
      <c r="O81" s="70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</row>
    <row r="82" spans="1:59">
      <c r="C82" s="25"/>
      <c r="J82" s="12"/>
      <c r="K82" s="12"/>
      <c r="L82" s="70"/>
      <c r="M82" s="70"/>
      <c r="N82" s="70"/>
      <c r="O82" s="70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</row>
    <row r="83" spans="1:59">
      <c r="C83" s="25"/>
      <c r="J83" s="12"/>
      <c r="K83" s="12"/>
      <c r="L83" s="70"/>
      <c r="M83" s="70"/>
      <c r="N83" s="70"/>
      <c r="O83" s="70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</row>
    <row r="84" spans="1:59">
      <c r="C84" s="25"/>
      <c r="L84" s="15"/>
      <c r="M84" s="15"/>
      <c r="N84" s="15"/>
      <c r="O84" s="1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</row>
    <row r="85" spans="1:59">
      <c r="C85" s="25"/>
      <c r="L85" s="15"/>
      <c r="M85" s="15"/>
      <c r="N85" s="15"/>
      <c r="O85" s="1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</row>
    <row r="86" spans="1:59" s="1" customFormat="1">
      <c r="A86" s="2"/>
      <c r="B86"/>
      <c r="C86" s="25"/>
      <c r="D86" s="25"/>
      <c r="E86" s="25"/>
      <c r="F86" s="25"/>
      <c r="G86" s="25"/>
      <c r="H86" s="25"/>
      <c r="I86" s="25"/>
      <c r="J86" s="15"/>
      <c r="K86" s="15"/>
      <c r="L86" s="15"/>
      <c r="M86" s="15"/>
      <c r="N86" s="15"/>
      <c r="O86" s="1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</row>
    <row r="87" spans="1:59">
      <c r="C87" s="25"/>
      <c r="L87" s="15"/>
      <c r="M87" s="15"/>
      <c r="N87" s="15"/>
      <c r="O87" s="1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</row>
    <row r="88" spans="1:59">
      <c r="C88" s="25"/>
      <c r="L88" s="15"/>
      <c r="M88" s="15"/>
      <c r="N88" s="15"/>
      <c r="O88" s="1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</row>
    <row r="89" spans="1:59">
      <c r="C89" s="25"/>
      <c r="L89" s="15"/>
      <c r="M89" s="15"/>
      <c r="N89" s="15"/>
      <c r="O89" s="1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</row>
    <row r="90" spans="1:59">
      <c r="C90" s="25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</row>
    <row r="91" spans="1:59">
      <c r="C91" s="25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</row>
    <row r="92" spans="1:59">
      <c r="C92" s="25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</row>
    <row r="93" spans="1:59">
      <c r="C93" s="25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</row>
    <row r="94" spans="1:59" s="1" customFormat="1">
      <c r="A94" s="2"/>
      <c r="B94"/>
      <c r="C94" s="25"/>
      <c r="D94" s="25"/>
      <c r="E94" s="25"/>
      <c r="F94" s="25"/>
      <c r="G94" s="25"/>
      <c r="H94" s="25"/>
      <c r="I94" s="25"/>
      <c r="J94" s="15"/>
      <c r="K94" s="15"/>
      <c r="L94" s="22"/>
      <c r="M94" s="3"/>
      <c r="N94" s="3"/>
      <c r="O94" s="22"/>
      <c r="P94"/>
      <c r="Q94"/>
      <c r="R94" s="18"/>
      <c r="S94"/>
      <c r="T94"/>
      <c r="U94" s="18"/>
      <c r="V94"/>
      <c r="W94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</row>
    <row r="95" spans="1:59">
      <c r="C95" s="25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</row>
    <row r="96" spans="1:59">
      <c r="C96" s="25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</row>
    <row r="97" spans="41:59"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</row>
    <row r="98" spans="41:59"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</row>
    <row r="99" spans="41:59"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</row>
    <row r="100" spans="41:59"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</row>
    <row r="101" spans="41:59"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</row>
    <row r="102" spans="41:59"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</row>
    <row r="103" spans="41:59"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</row>
    <row r="104" spans="41:59"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</row>
    <row r="105" spans="41:59"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</row>
    <row r="106" spans="41:59"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</row>
    <row r="107" spans="41:59"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</row>
    <row r="108" spans="41:59"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</row>
    <row r="109" spans="41:59"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</row>
    <row r="110" spans="41:59"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</row>
    <row r="111" spans="41:59"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</row>
  </sheetData>
  <sortState ref="B10:AK37">
    <sortCondition ref="B10:B37"/>
  </sortState>
  <mergeCells count="23">
    <mergeCell ref="AK8:AN8"/>
    <mergeCell ref="I7:I9"/>
    <mergeCell ref="B4:M4"/>
    <mergeCell ref="B3:M3"/>
    <mergeCell ref="B1:M1"/>
    <mergeCell ref="B2:M2"/>
    <mergeCell ref="J7:AN7"/>
    <mergeCell ref="C7:C8"/>
    <mergeCell ref="B7:B8"/>
    <mergeCell ref="H7:H9"/>
    <mergeCell ref="G7:G9"/>
    <mergeCell ref="D7:F8"/>
    <mergeCell ref="AH8:AJ8"/>
    <mergeCell ref="AE9:AG9"/>
    <mergeCell ref="AB9:AD9"/>
    <mergeCell ref="P9:R9"/>
    <mergeCell ref="S9:U9"/>
    <mergeCell ref="V9:X9"/>
    <mergeCell ref="B76:C76"/>
    <mergeCell ref="B77:C77"/>
    <mergeCell ref="B78:C78"/>
    <mergeCell ref="J9:L9"/>
    <mergeCell ref="M9:O9"/>
  </mergeCells>
  <phoneticPr fontId="10" type="noConversion"/>
  <conditionalFormatting sqref="AB28:AB29 AD28:AG29 AL31:AN35 V11:X35 AL37:AN37 V37:X37 J37:L37 AB37:AJ37 AB30:AG35 Y11:AA51">
    <cfRule type="containsBlanks" dxfId="13" priority="30">
      <formula>LEN(TRIM(J11))=0</formula>
    </cfRule>
  </conditionalFormatting>
  <conditionalFormatting sqref="AM10:AN10 AB10:AG10">
    <cfRule type="containsBlanks" dxfId="12" priority="14">
      <formula>LEN(TRIM(AB10))=0</formula>
    </cfRule>
  </conditionalFormatting>
  <conditionalFormatting sqref="AL10">
    <cfRule type="containsBlanks" dxfId="11" priority="13">
      <formula>LEN(TRIM(AL10))=0</formula>
    </cfRule>
  </conditionalFormatting>
  <conditionalFormatting sqref="V10:AA10">
    <cfRule type="containsBlanks" dxfId="10" priority="12">
      <formula>LEN(TRIM(V10))=0</formula>
    </cfRule>
  </conditionalFormatting>
  <conditionalFormatting sqref="B10">
    <cfRule type="duplicateValues" dxfId="9" priority="11"/>
  </conditionalFormatting>
  <conditionalFormatting sqref="J75:AK75 AM75:AN75 J52:AN74">
    <cfRule type="containsBlanks" dxfId="8" priority="7">
      <formula>LEN(TRIM(J52))=0</formula>
    </cfRule>
  </conditionalFormatting>
  <conditionalFormatting sqref="AL75">
    <cfRule type="containsBlanks" dxfId="7" priority="6">
      <formula>LEN(TRIM(AL75))=0</formula>
    </cfRule>
  </conditionalFormatting>
  <conditionalFormatting sqref="J10:L36">
    <cfRule type="containsBlanks" dxfId="6" priority="8">
      <formula>LEN(TRIM(J10))=0</formula>
    </cfRule>
  </conditionalFormatting>
  <conditionalFormatting sqref="AH11:AI36">
    <cfRule type="containsBlanks" dxfId="5" priority="5">
      <formula>LEN(TRIM(AH11))=0</formula>
    </cfRule>
  </conditionalFormatting>
  <conditionalFormatting sqref="AH10">
    <cfRule type="containsBlanks" dxfId="4" priority="4">
      <formula>LEN(TRIM(AH10))=0</formula>
    </cfRule>
  </conditionalFormatting>
  <conditionalFormatting sqref="B11:B35 B37">
    <cfRule type="duplicateValues" dxfId="3" priority="33"/>
  </conditionalFormatting>
  <conditionalFormatting sqref="AI10">
    <cfRule type="containsBlanks" dxfId="2" priority="3">
      <formula>LEN(TRIM(AI10))=0</formula>
    </cfRule>
  </conditionalFormatting>
  <conditionalFormatting sqref="AJ11:AJ36">
    <cfRule type="containsBlanks" dxfId="1" priority="2">
      <formula>LEN(TRIM(AJ11))=0</formula>
    </cfRule>
  </conditionalFormatting>
  <conditionalFormatting sqref="AJ10">
    <cfRule type="containsBlanks" dxfId="0" priority="1">
      <formula>LEN(TRIM(AJ10))=0</formula>
    </cfRule>
  </conditionalFormatting>
  <pageMargins left="0.5" right="0.5" top="0.5" bottom="0.5" header="0.5" footer="0.5"/>
  <pageSetup scale="38" orientation="portrait" horizontalDpi="4294967292" verticalDpi="4294967292"/>
  <extLst>
    <ext xmlns:mx="http://schemas.microsoft.com/office/mac/excel/2008/main" uri="{64002731-A6B0-56B0-2670-7721B7C09600}">
      <mx:PLV Mode="0" OnePage="0" WScale="6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K9"/>
    </sheetView>
  </sheetViews>
  <sheetFormatPr baseColWidth="10" defaultRowHeight="15" x14ac:dyDescent="0"/>
  <sheetData/>
  <phoneticPr fontId="10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Station Metrics</vt:lpstr>
      <vt:lpstr>Notes</vt:lpstr>
    </vt:vector>
  </TitlesOfParts>
  <Company>IRIS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Lodewyk</dc:creator>
  <cp:lastModifiedBy>K</cp:lastModifiedBy>
  <cp:lastPrinted>2016-07-22T23:18:42Z</cp:lastPrinted>
  <dcterms:created xsi:type="dcterms:W3CDTF">2013-07-16T16:16:36Z</dcterms:created>
  <dcterms:modified xsi:type="dcterms:W3CDTF">2016-07-22T23:19:40Z</dcterms:modified>
</cp:coreProperties>
</file>